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S:\Payroll Banner\Timesheets\5. Revised 10-17-23\"/>
    </mc:Choice>
  </mc:AlternateContent>
  <xr:revisionPtr revIDLastSave="0" documentId="13_ncr:1_{4FEAD729-FE68-4B69-A3CC-D7D6E081FE1A}" xr6:coauthVersionLast="47" xr6:coauthVersionMax="47" xr10:uidLastSave="{00000000-0000-0000-0000-000000000000}"/>
  <bookViews>
    <workbookView xWindow="24060" yWindow="7965" windowWidth="24930" windowHeight="12450" xr2:uid="{00000000-000D-0000-FFFF-FFFF00000000}"/>
  </bookViews>
  <sheets>
    <sheet name="Sheet1" sheetId="1" r:id="rId1"/>
  </sheets>
  <definedNames>
    <definedName name="_xlnm.Print_Area" localSheetId="0">Sheet1!$A$45:$R$97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4" i="1" l="1"/>
  <c r="G104" i="1"/>
  <c r="F104" i="1"/>
  <c r="J104" i="1" l="1"/>
  <c r="L104" i="1" s="1"/>
  <c r="P104" i="1" s="1"/>
  <c r="A53" i="1" s="1"/>
  <c r="E105" i="1"/>
  <c r="E106" i="1" s="1"/>
  <c r="E104" i="1" l="1"/>
  <c r="F52" i="1" l="1"/>
  <c r="F53" i="1"/>
  <c r="F54" i="1"/>
  <c r="F55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52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H83" i="1" l="1"/>
  <c r="L83" i="1" s="1"/>
  <c r="A54" i="1"/>
  <c r="H105" i="1" s="1"/>
  <c r="J105" i="1" s="1"/>
  <c r="L105" i="1" s="1"/>
  <c r="P105" i="1" s="1"/>
  <c r="A55" i="1" s="1"/>
  <c r="A56" i="1" l="1"/>
  <c r="H106" i="1" l="1"/>
  <c r="J106" i="1" s="1"/>
  <c r="L106" i="1" s="1"/>
  <c r="P106" i="1" s="1"/>
  <c r="A57" i="1" s="1"/>
  <c r="A58" i="1"/>
  <c r="A60" i="1" l="1"/>
  <c r="H107" i="1"/>
  <c r="J107" i="1" s="1"/>
  <c r="L107" i="1" s="1"/>
  <c r="P107" i="1" s="1"/>
  <c r="A59" i="1" s="1"/>
  <c r="A62" i="1" l="1"/>
  <c r="H108" i="1"/>
  <c r="J108" i="1" s="1"/>
  <c r="L108" i="1" s="1"/>
  <c r="P108" i="1" s="1"/>
  <c r="A61" i="1" s="1"/>
  <c r="A64" i="1" l="1"/>
  <c r="H109" i="1"/>
  <c r="J109" i="1" s="1"/>
  <c r="L109" i="1" s="1"/>
  <c r="P109" i="1" s="1"/>
  <c r="A63" i="1" s="1"/>
  <c r="A66" i="1" l="1"/>
  <c r="H110" i="1"/>
  <c r="J110" i="1" s="1"/>
  <c r="L110" i="1" s="1"/>
  <c r="P110" i="1" s="1"/>
  <c r="A65" i="1" s="1"/>
  <c r="A68" i="1" l="1"/>
  <c r="H111" i="1"/>
  <c r="J111" i="1" s="1"/>
  <c r="L111" i="1" s="1"/>
  <c r="P111" i="1" s="1"/>
  <c r="A67" i="1" s="1"/>
  <c r="A70" i="1" l="1"/>
  <c r="H112" i="1"/>
  <c r="J112" i="1" s="1"/>
  <c r="L112" i="1" s="1"/>
  <c r="P112" i="1" s="1"/>
  <c r="A69" i="1" s="1"/>
  <c r="A72" i="1" l="1"/>
  <c r="H113" i="1"/>
  <c r="J113" i="1" s="1"/>
  <c r="L113" i="1" s="1"/>
  <c r="P113" i="1" s="1"/>
  <c r="A71" i="1" s="1"/>
  <c r="A74" i="1" l="1"/>
  <c r="H114" i="1"/>
  <c r="J114" i="1" s="1"/>
  <c r="L114" i="1" s="1"/>
  <c r="P114" i="1" s="1"/>
  <c r="A73" i="1" s="1"/>
  <c r="A76" i="1" l="1"/>
  <c r="H115" i="1"/>
  <c r="J115" i="1" s="1"/>
  <c r="L115" i="1" s="1"/>
  <c r="P115" i="1" s="1"/>
  <c r="A75" i="1" s="1"/>
  <c r="A78" i="1" l="1"/>
  <c r="H116" i="1"/>
  <c r="J116" i="1" s="1"/>
  <c r="L116" i="1" s="1"/>
  <c r="P116" i="1" s="1"/>
  <c r="A77" i="1" s="1"/>
  <c r="A80" i="1" l="1"/>
  <c r="H117" i="1"/>
  <c r="J117" i="1" s="1"/>
  <c r="L117" i="1" s="1"/>
  <c r="P117" i="1" s="1"/>
  <c r="A79" i="1" s="1"/>
  <c r="A82" i="1" l="1"/>
  <c r="H118" i="1"/>
  <c r="J118" i="1" s="1"/>
  <c r="L118" i="1" s="1"/>
  <c r="P118" i="1" s="1"/>
  <c r="A81" i="1" s="1"/>
  <c r="H52" i="1" l="1"/>
  <c r="H119" i="1"/>
  <c r="J119" i="1" s="1"/>
  <c r="L119" i="1" s="1"/>
  <c r="P119" i="1" s="1"/>
  <c r="A83" i="1" s="1"/>
  <c r="H54" i="1" l="1"/>
  <c r="I104" i="1"/>
  <c r="K104" i="1" s="1"/>
  <c r="M104" i="1" s="1"/>
  <c r="R104" i="1" s="1"/>
  <c r="H53" i="1" s="1"/>
  <c r="H56" i="1" l="1"/>
  <c r="I105" i="1"/>
  <c r="K105" i="1" s="1"/>
  <c r="M105" i="1" s="1"/>
  <c r="R105" i="1" s="1"/>
  <c r="H55" i="1" s="1"/>
  <c r="H58" i="1" l="1"/>
  <c r="I106" i="1"/>
  <c r="K106" i="1" s="1"/>
  <c r="M106" i="1" s="1"/>
  <c r="R106" i="1" s="1"/>
  <c r="H57" i="1" s="1"/>
  <c r="H60" i="1" l="1"/>
  <c r="I107" i="1"/>
  <c r="K107" i="1" s="1"/>
  <c r="M107" i="1" s="1"/>
  <c r="R107" i="1" s="1"/>
  <c r="H59" i="1" s="1"/>
  <c r="H62" i="1" l="1"/>
  <c r="I108" i="1"/>
  <c r="K108" i="1" s="1"/>
  <c r="M108" i="1" s="1"/>
  <c r="R108" i="1" s="1"/>
  <c r="H61" i="1" s="1"/>
  <c r="H64" i="1" l="1"/>
  <c r="I109" i="1"/>
  <c r="K109" i="1" s="1"/>
  <c r="M109" i="1" s="1"/>
  <c r="R109" i="1" s="1"/>
  <c r="H63" i="1" s="1"/>
  <c r="H66" i="1" l="1"/>
  <c r="I110" i="1"/>
  <c r="K110" i="1" s="1"/>
  <c r="M110" i="1" s="1"/>
  <c r="R110" i="1" s="1"/>
  <c r="H65" i="1" s="1"/>
  <c r="H68" i="1" l="1"/>
  <c r="I111" i="1"/>
  <c r="K111" i="1" s="1"/>
  <c r="M111" i="1" s="1"/>
  <c r="R111" i="1" s="1"/>
  <c r="H67" i="1" s="1"/>
  <c r="H70" i="1" l="1"/>
  <c r="I112" i="1"/>
  <c r="K112" i="1" s="1"/>
  <c r="M112" i="1" s="1"/>
  <c r="R112" i="1" s="1"/>
  <c r="H69" i="1" s="1"/>
  <c r="H72" i="1" l="1"/>
  <c r="I113" i="1"/>
  <c r="K113" i="1" s="1"/>
  <c r="M113" i="1" s="1"/>
  <c r="R113" i="1" s="1"/>
  <c r="H71" i="1" s="1"/>
  <c r="H74" i="1" l="1"/>
  <c r="I114" i="1"/>
  <c r="K114" i="1" s="1"/>
  <c r="M114" i="1" s="1"/>
  <c r="R114" i="1" s="1"/>
  <c r="H73" i="1" s="1"/>
  <c r="H76" i="1" l="1"/>
  <c r="I115" i="1"/>
  <c r="K115" i="1" s="1"/>
  <c r="M115" i="1" s="1"/>
  <c r="R115" i="1" s="1"/>
  <c r="H75" i="1" s="1"/>
  <c r="H78" i="1" l="1"/>
  <c r="I116" i="1"/>
  <c r="K116" i="1" s="1"/>
  <c r="M116" i="1" s="1"/>
  <c r="R116" i="1" s="1"/>
  <c r="H77" i="1" s="1"/>
  <c r="I117" i="1" l="1"/>
  <c r="K117" i="1" s="1"/>
  <c r="M117" i="1" s="1"/>
  <c r="R117" i="1" s="1"/>
  <c r="H79" i="1" s="1"/>
  <c r="H80" i="1"/>
  <c r="I118" i="1" s="1"/>
  <c r="K118" i="1" s="1"/>
  <c r="M118" i="1" s="1"/>
  <c r="R118" i="1" s="1"/>
  <c r="H81" i="1" s="1"/>
</calcChain>
</file>

<file path=xl/sharedStrings.xml><?xml version="1.0" encoding="utf-8"?>
<sst xmlns="http://schemas.openxmlformats.org/spreadsheetml/2006/main" count="80" uniqueCount="72">
  <si>
    <t>First Name</t>
  </si>
  <si>
    <t>Last Name</t>
  </si>
  <si>
    <t>Job Title</t>
  </si>
  <si>
    <t>Month(s)</t>
  </si>
  <si>
    <t>Year</t>
  </si>
  <si>
    <t>Hourly Rate</t>
  </si>
  <si>
    <t>%</t>
  </si>
  <si>
    <t>Employee Signature</t>
  </si>
  <si>
    <t>Account</t>
  </si>
  <si>
    <t>X</t>
  </si>
  <si>
    <t>=</t>
  </si>
  <si>
    <t>Fund</t>
  </si>
  <si>
    <t>Program</t>
  </si>
  <si>
    <t>Gross Pay</t>
  </si>
  <si>
    <t>ID# (G01234567)</t>
  </si>
  <si>
    <t>Date</t>
  </si>
  <si>
    <t>Extension</t>
  </si>
  <si>
    <t>Approver Signature</t>
  </si>
  <si>
    <t>Supervisor/Dean/Department Chair</t>
  </si>
  <si>
    <t>I certify that I have validated that the employee did work the hours as indicated on this timesheet.</t>
  </si>
  <si>
    <t>I hereby certify that the account number(s) are accurate and correct.</t>
  </si>
  <si>
    <t>MM</t>
  </si>
  <si>
    <t xml:space="preserve">                  West Valley-Mission Community College District </t>
  </si>
  <si>
    <t>Hours should be entered in intervals of 15 minutes (ex: 10:15 AM, 10:30 AM,10:45 AM).</t>
  </si>
  <si>
    <t>Day Worked</t>
  </si>
  <si>
    <t>Start Time</t>
  </si>
  <si>
    <t>End Time</t>
  </si>
  <si>
    <t>Total Hours</t>
  </si>
  <si>
    <t>January</t>
  </si>
  <si>
    <t>Classified Hourly Timesheet (15th of Month Payroll)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</si>
  <si>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</si>
  <si>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</si>
  <si>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</si>
  <si>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</si>
  <si>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</si>
  <si>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</si>
  <si>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</si>
  <si>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</si>
  <si>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</si>
  <si>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</si>
  <si>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</si>
  <si>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Timesheet must only be used with payroll authorization to record hours worked.</t>
  </si>
  <si>
    <t>INSTRUCTIONS:</t>
  </si>
  <si>
    <t>1.)</t>
  </si>
  <si>
    <t>Data can be entered/modified in areas highlighted in grey</t>
  </si>
  <si>
    <t>2.)</t>
  </si>
  <si>
    <t>Enter First Name, Last Name, and Banner ID number (G#, Student ID, or Employee ID)</t>
  </si>
  <si>
    <t>3.)</t>
  </si>
  <si>
    <r>
      <t>Select the appropriate month and year worked. The pay period is from the first of the month to the last day of the month. (1st through 30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>/31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>)</t>
    </r>
  </si>
  <si>
    <t>4.)</t>
  </si>
  <si>
    <r>
      <t>Enter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Job Title</t>
    </r>
  </si>
  <si>
    <t>5.)</t>
  </si>
  <si>
    <t>Enter Start Time and End Time for each day worked.  Format hours as AM or PM.  Hours should be rounded to the nearest quarter of an hour (15 minute intervals)</t>
  </si>
  <si>
    <t>6.)</t>
  </si>
  <si>
    <t xml:space="preserve">The ‘total hours’ cell will turn red if the total hours is greater than 6 hours.  If you worked more than 6 hours, a 30 minute break period must be taken/indicated/recorded.                        </t>
  </si>
  <si>
    <t>(ex.: if you worked from 8:00 a.m. to 2:15 p.m. (in this example 15 minutes over 6 hours), you must enter 8:00 a.m. to 1:00 p.m. and 1:30 p.m. to 2:15 p.m.)</t>
  </si>
  <si>
    <t>Incorrect</t>
  </si>
  <si>
    <t>Correct</t>
  </si>
  <si>
    <t>7.)</t>
  </si>
  <si>
    <t>Enter the Hourly Rate</t>
  </si>
  <si>
    <t>8.)</t>
  </si>
  <si>
    <t>9.)</t>
  </si>
  <si>
    <t>Employee needs to print, sign, and submit to the supervisor and the budget administrator for approval.  Signatures and Banner account string MUST be present to be paid timely.</t>
  </si>
  <si>
    <t>10.)</t>
  </si>
  <si>
    <t>Signed timesheet must be submitted to Payroll on or before the Supervisor Approval deadline.  Follow up with your supervisor to ensure timesheet is submitted to payroll before the deadline.</t>
  </si>
  <si>
    <t>Activity</t>
  </si>
  <si>
    <t>Enter the Banner Fund, Organization, Account, Program and Activity (if applicable), and the percentage applied to each account string.</t>
  </si>
  <si>
    <r>
      <t xml:space="preserve">Submit to: </t>
    </r>
    <r>
      <rPr>
        <b/>
        <u/>
        <sz val="9"/>
        <color rgb="FF0070C0"/>
        <rFont val="Calibri"/>
        <family val="2"/>
        <scheme val="minor"/>
      </rPr>
      <t>payroll.services@wvm.edu</t>
    </r>
  </si>
  <si>
    <t>Budget Admin Approval            Date             Ext.</t>
  </si>
  <si>
    <t>Organization</t>
  </si>
  <si>
    <t>I hereby certify that the hours indicated on this timesheet are true and accurate.</t>
  </si>
  <si>
    <r>
      <t>Classified Hourly timesheet (15</t>
    </r>
    <r>
      <rPr>
        <b/>
        <u/>
        <vertAlign val="superscript"/>
        <sz val="14"/>
        <color theme="1"/>
        <rFont val="Calibri"/>
        <family val="2"/>
        <scheme val="minor"/>
      </rPr>
      <t>th</t>
    </r>
    <r>
      <rPr>
        <b/>
        <u/>
        <sz val="14"/>
        <color theme="1"/>
        <rFont val="Calibri"/>
        <family val="2"/>
        <scheme val="minor"/>
      </rPr>
      <t xml:space="preserve"> of the Month Payroll)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</si>
</sst>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yyyy"/>
    <numFmt numFmtId="165" formatCode="#,##0.00_);\(#,##0.00\);"/>
    <numFmt numFmtId="166" formatCode="&quot;$&quot;#,##0.00\ ;\(&quot;$&quot;#,##0.00\)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vertAlign val="superscript"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166" fontId="3" fillId="3" borderId="0" xfId="1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top"/>
    </xf>
    <xf numFmtId="0" fontId="2" fillId="3" borderId="6" xfId="0" applyFont="1" applyFill="1" applyBorder="1" applyAlignment="1">
      <alignment horizontal="right" vertical="top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5" xfId="0" applyFont="1" applyFill="1" applyBorder="1"/>
    <xf numFmtId="39" fontId="3" fillId="3" borderId="5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2" fillId="3" borderId="6" xfId="0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Protection="1">
      <protection locked="0"/>
    </xf>
    <xf numFmtId="164" fontId="3" fillId="3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9" fontId="3" fillId="2" borderId="2" xfId="0" applyNumberFormat="1" applyFont="1" applyFill="1" applyBorder="1" applyProtection="1">
      <protection locked="0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top" wrapText="1" indent="1"/>
    </xf>
    <xf numFmtId="0" fontId="12" fillId="3" borderId="0" xfId="0" applyFont="1" applyFill="1" applyAlignment="1">
      <alignment horizontal="left" vertical="top" wrapText="1" indent="1"/>
    </xf>
    <xf numFmtId="0" fontId="2" fillId="3" borderId="6" xfId="0" applyFont="1" applyFill="1" applyBorder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/>
    </xf>
    <xf numFmtId="18" fontId="2" fillId="2" borderId="2" xfId="0" applyNumberFormat="1" applyFont="1" applyFill="1" applyBorder="1" applyAlignment="1" applyProtection="1">
      <alignment horizontal="center" vertical="center"/>
      <protection locked="0"/>
    </xf>
    <xf numFmtId="18" fontId="2" fillId="2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6" fontId="3" fillId="3" borderId="5" xfId="1" applyNumberFormat="1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center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66676</xdr:colOff>
      <xdr:row>44</xdr:row>
      <xdr:rowOff>19050</xdr:rowOff>
    </xdr:from>
    <xdr:to>
      <xdr:col>21</xdr:col>
      <xdr:colOff>352425</xdr:colOff>
      <xdr:row>53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48376" y="11420475"/>
          <a:ext cx="2114549" cy="19335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Geneva"/>
            </a:rPr>
            <a:t>**Before you begin**</a:t>
          </a:r>
        </a:p>
        <a:p>
          <a:pPr algn="ctr" rtl="0">
            <a:lnSpc>
              <a:spcPts val="1600"/>
            </a:lnSpc>
            <a:defRPr sz="1000"/>
          </a:pPr>
          <a:endParaRPr lang="en-US" sz="1600" b="1" i="0" u="none" strike="noStrike" baseline="0">
            <a:solidFill>
              <a:srgbClr val="FF0000"/>
            </a:solidFill>
            <a:latin typeface="Geneva"/>
          </a:endParaRPr>
        </a:p>
        <a:p>
          <a:pPr algn="ctr" rtl="0">
            <a:lnSpc>
              <a:spcPts val="1600"/>
            </a:lnSpc>
            <a:defRPr sz="1000"/>
          </a:pPr>
          <a:r>
            <a:rPr lang="en-US" sz="1600" b="0" i="0" u="none" strike="noStrike" baseline="0">
              <a:solidFill>
                <a:sysClr val="windowText" lastClr="000000"/>
              </a:solidFill>
              <a:latin typeface="Geneva"/>
            </a:rPr>
            <a:t>PLEASE CONTACT PAYROLL BEFORE USING THIS FORM. </a:t>
          </a:r>
        </a:p>
        <a:p>
          <a:pPr algn="ctr" rtl="0">
            <a:lnSpc>
              <a:spcPts val="1600"/>
            </a:lnSpc>
            <a:defRPr sz="1000"/>
          </a:pPr>
          <a:endParaRPr lang="en-US" sz="1600" b="0" i="0" u="none" strike="noStrike" baseline="0">
            <a:solidFill>
              <a:sysClr val="windowText" lastClr="000000"/>
            </a:solidFill>
            <a:latin typeface="Geneva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                </a:t>
          </a:r>
          <a:r>
            <a:rPr lang="en-US" sz="1600" b="1" i="0" u="none" strike="noStrike" baseline="0">
              <a:solidFill>
                <a:srgbClr val="000000"/>
              </a:solidFill>
              <a:latin typeface="Geneva"/>
            </a:rPr>
            <a:t>ext. 2693</a:t>
          </a:r>
        </a:p>
        <a:p>
          <a:pPr algn="l" rtl="0">
            <a:lnSpc>
              <a:spcPts val="10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</xdr:txBody>
    </xdr:sp>
    <xdr:clientData/>
  </xdr:twoCellAnchor>
  <xdr:twoCellAnchor>
    <xdr:from>
      <xdr:col>18</xdr:col>
      <xdr:colOff>61913</xdr:colOff>
      <xdr:row>53</xdr:row>
      <xdr:rowOff>152400</xdr:rowOff>
    </xdr:from>
    <xdr:to>
      <xdr:col>21</xdr:col>
      <xdr:colOff>346445</xdr:colOff>
      <xdr:row>90</xdr:row>
      <xdr:rowOff>190500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043613" y="13382625"/>
          <a:ext cx="2113332" cy="5957888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Geneva"/>
            </a:rPr>
            <a:t>Note 1</a:t>
          </a:r>
          <a:r>
            <a:rPr lang="en-US" sz="1000" b="0" i="0" u="sng" strike="noStrike" baseline="0">
              <a:solidFill>
                <a:srgbClr val="000000"/>
              </a:solidFill>
              <a:latin typeface="Geneva"/>
            </a:rPr>
            <a:t>:</a:t>
          </a: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 "HOURS WORKED" </a:t>
          </a:r>
        </a:p>
        <a:p>
          <a:pPr algn="l" rtl="0">
            <a:defRPr sz="1000"/>
          </a:pPr>
          <a:r>
            <a:rPr lang="en-US" sz="1000">
              <a:effectLst/>
              <a:latin typeface="+mn-lt"/>
              <a:ea typeface="+mn-ea"/>
              <a:cs typeface="+mn-cs"/>
            </a:rPr>
            <a:t>Enter Start Time and End Time for each day worked.  Format hours as AM or PM.  Hours should be rounded to the nearest quarter of an hour (15 minute intervals)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  <a:p>
          <a:pPr lvl="0"/>
          <a:r>
            <a:rPr lang="en-US" sz="1000" b="1" i="0" u="sng" strike="noStrike" baseline="0">
              <a:solidFill>
                <a:srgbClr val="000000"/>
              </a:solidFill>
              <a:latin typeface="Geneva"/>
            </a:rPr>
            <a:t>Note 2</a:t>
          </a:r>
          <a:r>
            <a:rPr lang="en-US" sz="1000" b="0" i="0" u="sng" strike="noStrike" baseline="0">
              <a:solidFill>
                <a:srgbClr val="000000"/>
              </a:solidFill>
              <a:latin typeface="Geneva"/>
            </a:rPr>
            <a:t>:</a:t>
          </a: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 "LUNCH BREAK"</a:t>
          </a:r>
        </a:p>
        <a:p>
          <a:pPr lvl="0"/>
          <a:r>
            <a:rPr lang="en-US" sz="1000">
              <a:effectLst/>
              <a:latin typeface="+mn-lt"/>
              <a:ea typeface="+mn-ea"/>
              <a:cs typeface="+mn-cs"/>
            </a:rPr>
            <a:t>The ‘total hours’ cell will turn red if the total hours is greater than 6 hours.  If you worked more than 6 hours, a 30 minute lunch break must be taken.                        </a:t>
          </a:r>
        </a:p>
        <a:p>
          <a:r>
            <a:rPr lang="en-US" sz="1000">
              <a:effectLst/>
              <a:latin typeface="+mn-lt"/>
              <a:ea typeface="+mn-ea"/>
              <a:cs typeface="+mn-cs"/>
            </a:rPr>
            <a:t>ex.: if you worked from 8:00 a.m to 2:15 p.m (in this example 15 minutes over 6 hours), record hours as follows: 8:00 a.m to 1:00 p.m and 1:30 p.m to 2:15 p.m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Geneva"/>
            </a:rPr>
            <a:t>Note 3</a:t>
          </a: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:  "HOLIDAY"  </a:t>
          </a:r>
        </a:p>
        <a:p>
          <a:pPr algn="l" rtl="0">
            <a:defRPr sz="1000"/>
          </a:pPr>
          <a:r>
            <a:rPr lang="en-US" sz="1000">
              <a:effectLst/>
              <a:latin typeface="+mn-lt"/>
              <a:ea typeface="+mn-ea"/>
              <a:cs typeface="+mn-cs"/>
            </a:rPr>
            <a:t>Any hours worked on a holiday must be pre-approved by supervisor</a:t>
          </a: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.  </a:t>
          </a:r>
          <a:r>
            <a:rPr lang="en-US" sz="1000">
              <a:effectLst/>
              <a:latin typeface="+mn-lt"/>
              <a:ea typeface="+mn-ea"/>
              <a:cs typeface="+mn-cs"/>
            </a:rPr>
            <a:t>Please have supervisor initial those hours</a:t>
          </a: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.</a:t>
          </a:r>
        </a:p>
        <a:p>
          <a:pPr algn="l" rtl="0">
            <a:defRPr sz="1000"/>
          </a:pPr>
          <a:endParaRPr lang="en-US" sz="10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sz="1000" b="1" i="0" u="sng" strike="noStrike" baseline="0">
              <a:solidFill>
                <a:srgbClr val="000000"/>
              </a:solidFill>
              <a:latin typeface="Geneva"/>
            </a:rPr>
            <a:t>Note 4</a:t>
          </a:r>
          <a:r>
            <a:rPr lang="en-US" sz="1000" b="0" i="0" u="sng" strike="noStrike" baseline="0">
              <a:solidFill>
                <a:srgbClr val="000000"/>
              </a:solidFill>
              <a:latin typeface="Geneva"/>
            </a:rPr>
            <a:t>:</a:t>
          </a: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 "APPROVAL"</a:t>
          </a:r>
        </a:p>
        <a:p>
          <a:pPr algn="l" rtl="0">
            <a:defRPr sz="1000"/>
          </a:pPr>
          <a:r>
            <a:rPr lang="en-US" sz="1000">
              <a:effectLst/>
              <a:latin typeface="+mn-lt"/>
              <a:ea typeface="+mn-ea"/>
              <a:cs typeface="+mn-cs"/>
            </a:rPr>
            <a:t>Employee MUST print, sign, and submit timesheet to the supervisor and the budget administrator for approval.  Signatures and Banner account string MUST be present to be paid on time.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  <a:p>
          <a:pPr marL="0" lvl="0" indent="0"/>
          <a:r>
            <a:rPr lang="en-US" sz="1000" b="1" i="0" u="sng" strike="noStrike" baseline="0">
              <a:solidFill>
                <a:srgbClr val="000000"/>
              </a:solidFill>
              <a:latin typeface="Geneva"/>
            </a:rPr>
            <a:t>Note 5</a:t>
          </a:r>
          <a:r>
            <a:rPr lang="en-US" sz="1000" b="0" i="0" u="sng" strike="noStrike" baseline="0">
              <a:solidFill>
                <a:srgbClr val="000000"/>
              </a:solidFill>
              <a:latin typeface="Geneva"/>
            </a:rPr>
            <a:t>:</a:t>
          </a: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 "TIMESHEET DEADLINE" </a:t>
          </a:r>
        </a:p>
        <a:p>
          <a:pPr marL="0" lvl="0" indent="0"/>
          <a:r>
            <a:rPr lang="en-US" sz="1000">
              <a:effectLst/>
              <a:latin typeface="+mn-lt"/>
              <a:ea typeface="+mn-ea"/>
              <a:cs typeface="+mn-cs"/>
            </a:rPr>
            <a:t>Signed timesheet must be submitted to Payroll on or before the Supervisor Approval deadline in SSB</a:t>
          </a:r>
          <a:r>
            <a:rPr lang="en-US" sz="1000" b="1">
              <a:effectLst/>
              <a:latin typeface="+mn-lt"/>
              <a:ea typeface="+mn-ea"/>
              <a:cs typeface="+mn-cs"/>
            </a:rPr>
            <a:t>.  It is your responsibility to follow up with your supervisor to ensure timesheet is submitted to payroll before the deadline.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Geneva"/>
          </a:endParaRPr>
        </a:p>
      </xdr:txBody>
    </xdr:sp>
    <xdr:clientData/>
  </xdr:twoCellAnchor>
  <xdr:twoCellAnchor editAs="oneCell">
    <xdr:from>
      <xdr:col>0</xdr:col>
      <xdr:colOff>85724</xdr:colOff>
      <xdr:row>15</xdr:row>
      <xdr:rowOff>90488</xdr:rowOff>
    </xdr:from>
    <xdr:to>
      <xdr:col>10</xdr:col>
      <xdr:colOff>206374</xdr:colOff>
      <xdr:row>23</xdr:row>
      <xdr:rowOff>143828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2876551"/>
          <a:ext cx="3644900" cy="15011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11783</xdr:rowOff>
    </xdr:from>
    <xdr:to>
      <xdr:col>9</xdr:col>
      <xdr:colOff>309564</xdr:colOff>
      <xdr:row>43</xdr:row>
      <xdr:rowOff>111302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7FA03F-010B-72AE-38E4-A98E653C6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66111"/>
          <a:ext cx="3417095" cy="23855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47624</xdr:rowOff>
    </xdr:from>
    <xdr:to>
      <xdr:col>1</xdr:col>
      <xdr:colOff>303610</xdr:colOff>
      <xdr:row>46</xdr:row>
      <xdr:rowOff>47984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25F1DB-2797-09DB-F476-3A80A962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8452"/>
          <a:ext cx="654844" cy="536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9"/>
  <sheetViews>
    <sheetView tabSelected="1" topLeftCell="A42" zoomScale="160" zoomScaleNormal="160" zoomScalePageLayoutView="160" workbookViewId="0">
      <selection activeCell="E48" sqref="E48:H48"/>
    </sheetView>
  </sheetViews>
  <sheetFormatPr defaultRowHeight="15" x14ac:dyDescent="0.25"/>
  <cols>
    <col min="1" max="2" width="5.28515625" style="1" customWidth="1"/>
    <col min="3" max="6" width="5.28515625" style="4" customWidth="1"/>
    <col min="7" max="7" width="3.7109375" style="4" customWidth="1"/>
    <col min="8" max="8" width="6" style="4" customWidth="1"/>
    <col min="9" max="13" width="5.28515625" style="4" customWidth="1"/>
    <col min="14" max="14" width="5.42578125" style="1" customWidth="1"/>
    <col min="15" max="15" width="1.28515625" style="1" customWidth="1"/>
    <col min="16" max="16" width="7.5703125" style="1" customWidth="1"/>
    <col min="17" max="17" width="6" style="1" customWidth="1"/>
    <col min="18" max="18" width="3.7109375" style="1" customWidth="1"/>
  </cols>
  <sheetData>
    <row r="1" spans="1:23" ht="21" x14ac:dyDescent="0.25">
      <c r="A1" s="54" t="s">
        <v>71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43"/>
      <c r="R1" s="2"/>
      <c r="S1" s="33"/>
      <c r="T1" s="33"/>
      <c r="U1" s="33"/>
      <c r="V1" s="33"/>
      <c r="W1" s="33"/>
    </row>
    <row r="2" spans="1:23" x14ac:dyDescent="0.25">
      <c r="A2" s="55" t="s">
        <v>41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44"/>
      <c r="R2" s="2"/>
      <c r="S2" s="33"/>
      <c r="T2" s="33"/>
      <c r="U2" s="33"/>
      <c r="V2" s="33"/>
      <c r="W2" s="33"/>
    </row>
    <row r="3" spans="1:23" x14ac:dyDescent="0.25">
      <c r="A3" s="56" t="s">
        <v>42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45"/>
      <c r="R3" s="2"/>
      <c r="S3" s="33"/>
      <c r="T3" s="33"/>
      <c r="U3" s="33"/>
      <c r="V3" s="33"/>
      <c r="W3" s="33"/>
    </row>
    <row r="4" spans="1:23" x14ac:dyDescent="0.25">
      <c r="A4" s="36"/>
      <c r="B4" s="36"/>
      <c r="C4" s="36"/>
      <c r="D4" s="36"/>
      <c r="E4" s="36"/>
      <c r="F4" s="36"/>
      <c r="G4" s="36"/>
      <c r="H4" s="36"/>
      <c r="I4" s="36"/>
      <c r="J4" s="33"/>
      <c r="K4" s="3"/>
      <c r="L4" s="3"/>
      <c r="M4" s="3"/>
      <c r="N4" s="2"/>
      <c r="O4" s="2"/>
      <c r="P4" s="2"/>
      <c r="Q4" s="2"/>
      <c r="R4" s="2"/>
      <c r="S4" s="33"/>
      <c r="T4" s="33"/>
      <c r="U4" s="33"/>
      <c r="V4" s="33"/>
      <c r="W4" s="33"/>
    </row>
    <row r="5" spans="1:23" x14ac:dyDescent="0.25">
      <c r="A5" s="33" t="s">
        <v>43</v>
      </c>
      <c r="B5" s="35" t="s">
        <v>44</v>
      </c>
      <c r="C5" s="33"/>
      <c r="D5" s="33"/>
      <c r="E5" s="33"/>
      <c r="F5" s="33"/>
      <c r="G5" s="33"/>
      <c r="H5" s="33"/>
      <c r="I5" s="33"/>
      <c r="J5" s="33"/>
      <c r="K5" s="3"/>
      <c r="L5" s="3"/>
      <c r="M5" s="3"/>
      <c r="N5" s="2"/>
      <c r="O5" s="2"/>
      <c r="P5" s="2"/>
      <c r="Q5" s="2"/>
      <c r="R5" s="2"/>
      <c r="S5" s="33"/>
      <c r="T5" s="33"/>
      <c r="U5" s="33"/>
      <c r="V5" s="33"/>
      <c r="W5" s="33"/>
    </row>
    <row r="6" spans="1:23" x14ac:dyDescent="0.25">
      <c r="A6" s="33" t="s">
        <v>45</v>
      </c>
      <c r="B6" s="35" t="s">
        <v>46</v>
      </c>
      <c r="C6" s="33"/>
      <c r="D6" s="33"/>
      <c r="E6" s="33"/>
      <c r="F6" s="33"/>
      <c r="G6" s="33"/>
      <c r="H6" s="33"/>
      <c r="I6" s="33"/>
      <c r="J6" s="33"/>
      <c r="K6" s="3"/>
      <c r="L6" s="3"/>
      <c r="M6" s="3"/>
      <c r="N6" s="2"/>
      <c r="O6" s="2"/>
      <c r="P6" s="2"/>
      <c r="Q6" s="2"/>
      <c r="R6" s="2"/>
      <c r="S6" s="33"/>
      <c r="T6" s="33"/>
      <c r="U6" s="33"/>
      <c r="V6" s="33"/>
      <c r="W6" s="33"/>
    </row>
    <row r="7" spans="1:23" ht="14.45" customHeight="1" x14ac:dyDescent="0.25">
      <c r="A7" s="33" t="s">
        <v>47</v>
      </c>
      <c r="B7" s="53" t="s">
        <v>48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42"/>
      <c r="R7" s="2"/>
      <c r="S7" s="33"/>
      <c r="T7" s="33"/>
      <c r="U7" s="33"/>
      <c r="V7" s="33"/>
      <c r="W7" s="33"/>
    </row>
    <row r="8" spans="1:23" x14ac:dyDescent="0.25">
      <c r="A8" s="3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42"/>
      <c r="R8" s="2"/>
      <c r="S8" s="33"/>
      <c r="T8" s="33"/>
      <c r="U8" s="33"/>
      <c r="V8" s="33"/>
      <c r="W8" s="33"/>
    </row>
    <row r="9" spans="1:23" x14ac:dyDescent="0.25">
      <c r="A9" s="33" t="s">
        <v>49</v>
      </c>
      <c r="B9" s="35" t="s">
        <v>50</v>
      </c>
      <c r="C9" s="33"/>
      <c r="D9" s="33"/>
      <c r="E9" s="33"/>
      <c r="F9" s="33"/>
      <c r="G9" s="33"/>
      <c r="H9" s="33"/>
      <c r="I9" s="33"/>
      <c r="J9" s="33"/>
      <c r="K9" s="3"/>
      <c r="L9" s="3"/>
      <c r="M9" s="3"/>
      <c r="N9" s="2"/>
      <c r="O9" s="2"/>
      <c r="P9" s="2"/>
      <c r="Q9" s="2"/>
      <c r="R9" s="2"/>
      <c r="S9" s="33"/>
      <c r="T9" s="33"/>
      <c r="U9" s="33"/>
      <c r="V9" s="33"/>
      <c r="W9" s="33"/>
    </row>
    <row r="10" spans="1:23" ht="14.45" customHeight="1" x14ac:dyDescent="0.25">
      <c r="A10" s="33" t="s">
        <v>51</v>
      </c>
      <c r="B10" s="53" t="s">
        <v>52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42"/>
      <c r="R10" s="2"/>
      <c r="S10" s="33"/>
      <c r="T10" s="33"/>
      <c r="U10" s="33"/>
      <c r="V10" s="33"/>
      <c r="W10" s="33"/>
    </row>
    <row r="11" spans="1:23" x14ac:dyDescent="0.25">
      <c r="A11" s="3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42"/>
      <c r="R11" s="2"/>
      <c r="S11" s="33"/>
      <c r="T11" s="33"/>
      <c r="U11" s="33"/>
      <c r="V11" s="33"/>
      <c r="W11" s="33"/>
    </row>
    <row r="12" spans="1:23" ht="14.45" customHeight="1" x14ac:dyDescent="0.25">
      <c r="A12" s="33" t="s">
        <v>53</v>
      </c>
      <c r="B12" s="53" t="s">
        <v>54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42"/>
      <c r="R12" s="2"/>
      <c r="S12" s="33"/>
      <c r="T12" s="33"/>
      <c r="U12" s="33"/>
      <c r="V12" s="33"/>
      <c r="W12" s="33"/>
    </row>
    <row r="13" spans="1:23" x14ac:dyDescent="0.25">
      <c r="A13" s="3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42"/>
      <c r="R13" s="2"/>
      <c r="S13" s="33"/>
      <c r="T13" s="33"/>
      <c r="U13" s="33"/>
      <c r="V13" s="33"/>
      <c r="W13" s="33"/>
    </row>
    <row r="14" spans="1:23" ht="14.45" customHeight="1" x14ac:dyDescent="0.25">
      <c r="A14" s="33"/>
      <c r="B14" s="53" t="s">
        <v>55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42"/>
      <c r="R14" s="2"/>
      <c r="S14" s="33"/>
      <c r="T14" s="33"/>
      <c r="U14" s="33"/>
      <c r="V14" s="33"/>
      <c r="W14" s="33"/>
    </row>
    <row r="15" spans="1:23" x14ac:dyDescent="0.25">
      <c r="A15" s="3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42"/>
      <c r="R15" s="2"/>
      <c r="S15" s="33"/>
      <c r="T15" s="33"/>
      <c r="U15" s="33"/>
      <c r="V15" s="33"/>
      <c r="W15" s="33"/>
    </row>
    <row r="16" spans="1:23" x14ac:dyDescent="0.25">
      <c r="A16" s="2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/>
      <c r="P16" s="2"/>
      <c r="Q16" s="2"/>
      <c r="R16" s="2"/>
      <c r="S16" s="33"/>
      <c r="T16" s="33"/>
      <c r="U16" s="33"/>
      <c r="V16" s="33"/>
      <c r="W16" s="33"/>
    </row>
    <row r="17" spans="1:23" x14ac:dyDescent="0.25">
      <c r="A17" s="2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/>
      <c r="O17" s="2"/>
      <c r="P17" s="2"/>
      <c r="Q17" s="2"/>
      <c r="R17" s="2"/>
      <c r="S17" s="33"/>
      <c r="T17" s="33"/>
      <c r="U17" s="33"/>
      <c r="V17" s="33"/>
      <c r="W17" s="33"/>
    </row>
    <row r="18" spans="1:23" x14ac:dyDescent="0.25">
      <c r="A18" s="2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"/>
      <c r="O18" s="2"/>
      <c r="P18" s="2"/>
      <c r="Q18" s="2"/>
      <c r="R18" s="2"/>
      <c r="S18" s="33"/>
      <c r="T18" s="33"/>
      <c r="U18" s="33"/>
      <c r="V18" s="33"/>
      <c r="W18" s="33"/>
    </row>
    <row r="19" spans="1:23" x14ac:dyDescent="0.25">
      <c r="A19" s="2"/>
      <c r="B19" s="2"/>
      <c r="C19" s="3"/>
      <c r="D19" s="3"/>
      <c r="E19" s="3"/>
      <c r="F19" s="3"/>
      <c r="G19" s="3"/>
      <c r="H19" s="3"/>
      <c r="I19" s="3"/>
      <c r="J19" s="3"/>
      <c r="K19" s="3"/>
      <c r="L19" s="37" t="s">
        <v>56</v>
      </c>
      <c r="M19" s="3"/>
      <c r="N19" s="2"/>
      <c r="O19" s="2"/>
      <c r="P19" s="2"/>
      <c r="Q19" s="2"/>
      <c r="R19" s="2"/>
      <c r="S19" s="33"/>
      <c r="T19" s="33"/>
      <c r="U19" s="33"/>
      <c r="V19" s="33"/>
      <c r="W19" s="33"/>
    </row>
    <row r="20" spans="1:23" x14ac:dyDescent="0.25">
      <c r="A20" s="2"/>
      <c r="B20" s="2"/>
      <c r="C20" s="3"/>
      <c r="D20" s="3"/>
      <c r="E20" s="3"/>
      <c r="F20" s="3"/>
      <c r="G20" s="3"/>
      <c r="H20" s="3"/>
      <c r="I20" s="3"/>
      <c r="J20" s="3"/>
      <c r="K20" s="3"/>
      <c r="L20" s="33"/>
      <c r="M20" s="3"/>
      <c r="N20" s="2"/>
      <c r="O20" s="2"/>
      <c r="P20" s="2"/>
      <c r="Q20" s="2"/>
      <c r="R20" s="2"/>
      <c r="S20" s="33"/>
      <c r="T20" s="33"/>
      <c r="U20" s="33"/>
      <c r="V20" s="33"/>
      <c r="W20" s="33"/>
    </row>
    <row r="21" spans="1:23" x14ac:dyDescent="0.25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  <c r="L21" s="33"/>
      <c r="M21" s="3"/>
      <c r="N21" s="2"/>
      <c r="O21" s="2"/>
      <c r="P21" s="2"/>
      <c r="Q21" s="2"/>
      <c r="R21" s="2"/>
      <c r="S21" s="33"/>
      <c r="T21" s="33"/>
      <c r="U21" s="33"/>
      <c r="V21" s="33"/>
      <c r="W21" s="33"/>
    </row>
    <row r="22" spans="1:23" x14ac:dyDescent="0.25">
      <c r="A22" s="2"/>
      <c r="B22" s="2"/>
      <c r="C22" s="3"/>
      <c r="D22" s="3"/>
      <c r="E22" s="3"/>
      <c r="F22" s="3"/>
      <c r="G22" s="3"/>
      <c r="H22" s="3"/>
      <c r="I22" s="3"/>
      <c r="J22" s="3"/>
      <c r="K22" s="3"/>
      <c r="L22" s="37" t="s">
        <v>57</v>
      </c>
      <c r="M22" s="3"/>
      <c r="N22" s="2"/>
      <c r="O22" s="2"/>
      <c r="P22" s="2"/>
      <c r="Q22" s="2"/>
      <c r="R22" s="2"/>
      <c r="S22" s="33"/>
      <c r="T22" s="33"/>
      <c r="U22" s="33"/>
      <c r="V22" s="33"/>
      <c r="W22" s="33"/>
    </row>
    <row r="23" spans="1:23" x14ac:dyDescent="0.25">
      <c r="A23" s="2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"/>
      <c r="O23" s="2"/>
      <c r="P23" s="2"/>
      <c r="Q23" s="2"/>
      <c r="R23" s="2"/>
      <c r="S23" s="33"/>
      <c r="T23" s="33"/>
      <c r="U23" s="33"/>
      <c r="V23" s="33"/>
      <c r="W23" s="33"/>
    </row>
    <row r="24" spans="1:23" x14ac:dyDescent="0.25">
      <c r="A24" s="2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  <c r="Q24" s="2"/>
      <c r="R24" s="2"/>
      <c r="S24" s="33"/>
      <c r="T24" s="33"/>
      <c r="U24" s="33"/>
      <c r="V24" s="33"/>
      <c r="W24" s="33"/>
    </row>
    <row r="25" spans="1:23" x14ac:dyDescent="0.25">
      <c r="A25" s="33" t="s">
        <v>58</v>
      </c>
      <c r="B25" s="35" t="s">
        <v>59</v>
      </c>
      <c r="C25" s="33"/>
      <c r="D25" s="33"/>
      <c r="E25" s="33"/>
      <c r="F25" s="33"/>
      <c r="G25" s="33"/>
      <c r="H25" s="33"/>
      <c r="I25" s="33"/>
      <c r="J25" s="33"/>
      <c r="K25" s="3"/>
      <c r="L25" s="3"/>
      <c r="M25" s="3"/>
      <c r="N25" s="2"/>
      <c r="O25" s="2"/>
      <c r="P25" s="2"/>
      <c r="Q25" s="2"/>
      <c r="R25" s="2"/>
      <c r="S25" s="33"/>
      <c r="T25" s="33"/>
      <c r="U25" s="33"/>
      <c r="V25" s="33"/>
      <c r="W25" s="33"/>
    </row>
    <row r="26" spans="1:23" ht="14.45" customHeight="1" x14ac:dyDescent="0.25">
      <c r="A26" s="33" t="s">
        <v>60</v>
      </c>
      <c r="B26" s="53" t="s">
        <v>66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42"/>
      <c r="R26" s="2"/>
      <c r="S26" s="33"/>
      <c r="T26" s="33"/>
      <c r="U26" s="33"/>
      <c r="V26" s="33"/>
      <c r="W26" s="33"/>
    </row>
    <row r="27" spans="1:23" x14ac:dyDescent="0.25">
      <c r="A27" s="3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42"/>
      <c r="R27" s="2"/>
      <c r="S27" s="33"/>
      <c r="T27" s="33"/>
      <c r="U27" s="33"/>
      <c r="V27" s="33"/>
      <c r="W27" s="33"/>
    </row>
    <row r="28" spans="1:23" ht="14.45" customHeight="1" x14ac:dyDescent="0.25">
      <c r="A28" s="33" t="s">
        <v>61</v>
      </c>
      <c r="B28" s="53" t="s">
        <v>62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42"/>
      <c r="R28" s="2"/>
      <c r="S28" s="33"/>
      <c r="T28" s="33"/>
      <c r="U28" s="33"/>
      <c r="V28" s="33"/>
      <c r="W28" s="33"/>
    </row>
    <row r="29" spans="1:23" x14ac:dyDescent="0.25">
      <c r="A29" s="3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42"/>
      <c r="R29" s="2"/>
      <c r="S29" s="33"/>
      <c r="T29" s="33"/>
      <c r="U29" s="33"/>
      <c r="V29" s="33"/>
      <c r="W29" s="33"/>
    </row>
    <row r="30" spans="1:23" ht="14.45" customHeight="1" x14ac:dyDescent="0.25">
      <c r="A30" s="33" t="s">
        <v>63</v>
      </c>
      <c r="B30" s="53" t="s">
        <v>64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42"/>
      <c r="R30" s="2"/>
      <c r="S30" s="33"/>
      <c r="T30" s="33"/>
      <c r="U30" s="33"/>
      <c r="V30" s="33"/>
      <c r="W30" s="33"/>
    </row>
    <row r="31" spans="1:23" ht="27.6" customHeight="1" x14ac:dyDescent="0.25">
      <c r="A31" s="3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42"/>
      <c r="R31" s="2"/>
      <c r="S31" s="33"/>
      <c r="T31" s="33"/>
      <c r="U31" s="33"/>
      <c r="V31" s="33"/>
      <c r="W31" s="33"/>
    </row>
    <row r="32" spans="1:23" x14ac:dyDescent="0.25">
      <c r="A32" s="2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2"/>
      <c r="Q32" s="2"/>
      <c r="R32" s="2"/>
      <c r="S32" s="33"/>
      <c r="T32" s="33"/>
      <c r="U32" s="33"/>
      <c r="V32" s="33"/>
      <c r="W32" s="33"/>
    </row>
    <row r="33" spans="1:23" x14ac:dyDescent="0.25">
      <c r="A33" s="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  <c r="Q33" s="2"/>
      <c r="R33" s="2"/>
      <c r="S33" s="33"/>
      <c r="T33" s="33"/>
      <c r="U33" s="33"/>
      <c r="V33" s="33"/>
      <c r="W33" s="33"/>
    </row>
    <row r="34" spans="1:23" x14ac:dyDescent="0.25">
      <c r="A34" s="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  <c r="Q34" s="2"/>
      <c r="R34" s="2"/>
      <c r="S34" s="33"/>
      <c r="T34" s="33"/>
      <c r="U34" s="33"/>
      <c r="V34" s="33"/>
      <c r="W34" s="33"/>
    </row>
    <row r="35" spans="1:23" x14ac:dyDescent="0.25">
      <c r="A35" s="2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  <c r="P35" s="2"/>
      <c r="Q35" s="2"/>
      <c r="R35" s="2"/>
      <c r="S35" s="33"/>
      <c r="T35" s="33"/>
      <c r="U35" s="33"/>
      <c r="V35" s="33"/>
      <c r="W35" s="33"/>
    </row>
    <row r="36" spans="1:23" x14ac:dyDescent="0.25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  <c r="P36" s="2"/>
      <c r="Q36" s="2"/>
      <c r="R36" s="2"/>
      <c r="S36" s="33"/>
      <c r="T36" s="33"/>
      <c r="U36" s="33"/>
      <c r="V36" s="33"/>
      <c r="W36" s="33"/>
    </row>
    <row r="37" spans="1:23" x14ac:dyDescent="0.25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  <c r="P37" s="2"/>
      <c r="Q37" s="2"/>
      <c r="R37" s="2"/>
      <c r="S37" s="33"/>
      <c r="T37" s="33"/>
      <c r="U37" s="33"/>
      <c r="V37" s="33"/>
      <c r="W37" s="33"/>
    </row>
    <row r="38" spans="1:23" x14ac:dyDescent="0.25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  <c r="P38" s="2"/>
      <c r="Q38" s="2"/>
      <c r="R38" s="2"/>
      <c r="S38" s="33"/>
      <c r="T38" s="33"/>
      <c r="U38" s="33"/>
      <c r="V38" s="33"/>
      <c r="W38" s="33"/>
    </row>
    <row r="39" spans="1:23" x14ac:dyDescent="0.25">
      <c r="A39" s="2"/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2"/>
      <c r="O39" s="2"/>
      <c r="P39" s="2"/>
      <c r="Q39" s="2"/>
      <c r="R39" s="2"/>
      <c r="S39" s="33"/>
      <c r="T39" s="33"/>
      <c r="U39" s="33"/>
      <c r="V39" s="33"/>
      <c r="W39" s="33"/>
    </row>
    <row r="40" spans="1:23" x14ac:dyDescent="0.25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  <c r="P40" s="2"/>
      <c r="Q40" s="2"/>
      <c r="R40" s="2"/>
      <c r="S40" s="33"/>
      <c r="T40" s="33"/>
      <c r="U40" s="33"/>
      <c r="V40" s="33"/>
      <c r="W40" s="33"/>
    </row>
    <row r="41" spans="1:23" x14ac:dyDescent="0.25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  <c r="P41" s="2"/>
      <c r="Q41" s="2"/>
      <c r="R41" s="2"/>
      <c r="S41" s="33"/>
      <c r="T41" s="33"/>
      <c r="U41" s="33"/>
      <c r="V41" s="33"/>
      <c r="W41" s="33"/>
    </row>
    <row r="42" spans="1:23" x14ac:dyDescent="0.25">
      <c r="A42" s="2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  <c r="Q42" s="2"/>
      <c r="R42" s="2"/>
      <c r="S42" s="33"/>
      <c r="T42" s="33"/>
      <c r="U42" s="33"/>
      <c r="V42" s="33"/>
      <c r="W42" s="33"/>
    </row>
    <row r="43" spans="1:23" x14ac:dyDescent="0.25">
      <c r="A43" s="2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2"/>
      <c r="O43" s="2"/>
      <c r="P43" s="2"/>
      <c r="Q43" s="2"/>
      <c r="R43" s="2"/>
      <c r="S43" s="33"/>
      <c r="T43" s="33"/>
      <c r="U43" s="33"/>
      <c r="V43" s="33"/>
      <c r="W43" s="33"/>
    </row>
    <row r="44" spans="1:23" x14ac:dyDescent="0.25">
      <c r="A44" s="2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"/>
      <c r="O44" s="2"/>
      <c r="P44" s="2"/>
      <c r="Q44" s="2"/>
      <c r="R44" s="2"/>
      <c r="S44" s="33"/>
      <c r="T44" s="33"/>
      <c r="U44" s="33"/>
      <c r="V44" s="33"/>
      <c r="W44" s="33"/>
    </row>
    <row r="45" spans="1:23" ht="21" x14ac:dyDescent="0.25">
      <c r="A45" s="22" t="s">
        <v>22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 t="s">
        <v>21</v>
      </c>
      <c r="S45" s="33"/>
      <c r="T45" s="33"/>
      <c r="U45" s="33"/>
      <c r="V45" s="33"/>
      <c r="W45" s="33"/>
    </row>
    <row r="46" spans="1:23" ht="21" x14ac:dyDescent="0.25">
      <c r="A46" s="22"/>
      <c r="B46" s="22"/>
      <c r="C46" s="22" t="s">
        <v>29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33"/>
      <c r="T46" s="33"/>
      <c r="U46" s="33"/>
      <c r="V46" s="33"/>
      <c r="W46" s="33"/>
    </row>
    <row r="47" spans="1:23" ht="6.75" customHeight="1" x14ac:dyDescent="0.25">
      <c r="A47" s="2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"/>
      <c r="O47" s="2"/>
      <c r="P47" s="2"/>
      <c r="Q47" s="2"/>
      <c r="R47" s="2"/>
      <c r="S47" s="33"/>
      <c r="T47" s="33"/>
      <c r="U47" s="33"/>
      <c r="V47" s="33"/>
      <c r="W47" s="33"/>
    </row>
    <row r="48" spans="1:23" x14ac:dyDescent="0.25">
      <c r="A48" s="57"/>
      <c r="B48" s="57"/>
      <c r="C48" s="57"/>
      <c r="D48" s="57"/>
      <c r="E48" s="57"/>
      <c r="F48" s="57"/>
      <c r="G48" s="57"/>
      <c r="H48" s="57"/>
      <c r="I48" s="3"/>
      <c r="J48" s="57" t="s">
        <v>38</v>
      </c>
      <c r="K48" s="57"/>
      <c r="L48" s="3"/>
      <c r="M48" s="28">
        <v>45216</v>
      </c>
      <c r="N48" s="31"/>
      <c r="O48" s="3"/>
      <c r="P48" s="57"/>
      <c r="Q48" s="57"/>
      <c r="R48" s="57"/>
      <c r="S48" s="33"/>
      <c r="T48" s="33"/>
      <c r="U48" s="33"/>
      <c r="V48" s="33"/>
      <c r="W48" s="33"/>
    </row>
    <row r="49" spans="1:23" s="14" customFormat="1" x14ac:dyDescent="0.25">
      <c r="A49" s="65" t="s">
        <v>0</v>
      </c>
      <c r="B49" s="65"/>
      <c r="C49" s="65" t="s">
        <v>1</v>
      </c>
      <c r="D49" s="65"/>
      <c r="E49" s="58" t="s">
        <v>14</v>
      </c>
      <c r="F49" s="58"/>
      <c r="G49" s="58"/>
      <c r="H49" s="58"/>
      <c r="I49" s="13"/>
      <c r="J49" s="58" t="s">
        <v>3</v>
      </c>
      <c r="K49" s="58"/>
      <c r="L49" s="13"/>
      <c r="M49" s="13" t="s">
        <v>4</v>
      </c>
      <c r="N49" s="13"/>
      <c r="O49" s="13"/>
      <c r="P49" s="58" t="s">
        <v>2</v>
      </c>
      <c r="Q49" s="58"/>
      <c r="R49" s="58"/>
      <c r="S49" s="34"/>
      <c r="T49" s="34"/>
      <c r="U49" s="34"/>
      <c r="V49" s="34"/>
      <c r="W49" s="34"/>
    </row>
    <row r="50" spans="1:23" s="25" customFormat="1" ht="21" customHeight="1" x14ac:dyDescent="0.25">
      <c r="A50" s="24" t="s">
        <v>23</v>
      </c>
      <c r="B50" s="1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2"/>
      <c r="O50" s="12"/>
      <c r="P50" s="12"/>
      <c r="Q50" s="12"/>
      <c r="R50" s="12"/>
      <c r="S50" s="35"/>
      <c r="T50" s="35"/>
      <c r="U50" s="35"/>
      <c r="V50" s="35"/>
      <c r="W50" s="35"/>
    </row>
    <row r="51" spans="1:23" ht="27" x14ac:dyDescent="0.25">
      <c r="A51" s="27" t="s">
        <v>24</v>
      </c>
      <c r="B51" s="62" t="s">
        <v>25</v>
      </c>
      <c r="C51" s="63"/>
      <c r="D51" s="62" t="s">
        <v>26</v>
      </c>
      <c r="E51" s="63"/>
      <c r="F51" s="26" t="s">
        <v>27</v>
      </c>
      <c r="G51" s="6"/>
      <c r="H51" s="27" t="s">
        <v>24</v>
      </c>
      <c r="I51" s="62" t="s">
        <v>25</v>
      </c>
      <c r="J51" s="63"/>
      <c r="K51" s="62" t="s">
        <v>26</v>
      </c>
      <c r="L51" s="63"/>
      <c r="M51" s="26" t="s">
        <v>27</v>
      </c>
      <c r="N51" s="2"/>
      <c r="O51" s="2"/>
      <c r="P51" s="2"/>
      <c r="Q51" s="2"/>
      <c r="R51" s="2"/>
      <c r="S51" s="33"/>
      <c r="T51" s="33"/>
      <c r="U51" s="33"/>
      <c r="V51" s="33"/>
      <c r="W51" s="33"/>
    </row>
    <row r="52" spans="1:23" ht="13.15" customHeight="1" x14ac:dyDescent="0.25">
      <c r="A52" s="38">
        <v>1</v>
      </c>
      <c r="B52" s="60"/>
      <c r="C52" s="61"/>
      <c r="D52" s="60"/>
      <c r="E52" s="61"/>
      <c r="F52" s="7">
        <f>IF(AND(D52&gt;0,D52&lt;B52),ROUND(((D52+1)-B52)*24/0.25,0)*0.25,ROUND((D52-B52)*24/0.25,0)*0.25)</f>
        <v>0</v>
      </c>
      <c r="G52" s="8"/>
      <c r="H52" s="38">
        <f>A82+1</f>
        <v>17</v>
      </c>
      <c r="I52" s="60"/>
      <c r="J52" s="61"/>
      <c r="K52" s="60"/>
      <c r="L52" s="61"/>
      <c r="M52" s="7">
        <f t="shared" ref="M52:M81" si="0">IF(AND(K52&gt;0,K52&lt;I52),ROUND(((K52+1)-I52)*24/0.25,0)*0.25,ROUND((K52-I52)*24/0.25,0)*0.25)</f>
        <v>0</v>
      </c>
      <c r="N52" s="49" t="s">
        <v>67</v>
      </c>
      <c r="O52" s="50"/>
      <c r="P52" s="50"/>
      <c r="Q52" s="50"/>
      <c r="R52" s="50"/>
      <c r="S52" s="33"/>
      <c r="T52" s="33"/>
      <c r="U52" s="33"/>
      <c r="V52" s="33"/>
      <c r="W52" s="33"/>
    </row>
    <row r="53" spans="1:23" ht="13.15" customHeight="1" x14ac:dyDescent="0.25">
      <c r="A53" s="39" t="str">
        <f>IF(P104=1,"SUN",IF(P104=2,"MON",IF(P104=3,"TUE",IF(P104=4,"WED",IF(P104=5,"THUR",IF(P104=6,"FRI",IF(P104=7,"SAT","")))))))</f>
        <v>SUN</v>
      </c>
      <c r="B53" s="60"/>
      <c r="C53" s="61"/>
      <c r="D53" s="60"/>
      <c r="E53" s="61"/>
      <c r="F53" s="7">
        <f>IF(AND(D53&gt;0,D53&lt;B53),ROUND(((D53+1)-B53)*24/0.25,0)*0.25,ROUND((D53-B53)*24/0.25,0)*0.25)</f>
        <v>0</v>
      </c>
      <c r="G53" s="8"/>
      <c r="H53" s="39" t="str">
        <f>IF(R104=1,"SUN",IF(R104=2,"MON",IF(R104=3,"TUE",IF(R104=4,"WED",IF(R104=5,"THUR",IF(R104=6,"FRI",IF(R104=7,"SAT","")))))))</f>
        <v>TUE</v>
      </c>
      <c r="I53" s="60"/>
      <c r="J53" s="61"/>
      <c r="K53" s="60"/>
      <c r="L53" s="61"/>
      <c r="M53" s="7">
        <f t="shared" si="0"/>
        <v>0</v>
      </c>
      <c r="N53" s="49"/>
      <c r="O53" s="50"/>
      <c r="P53" s="50"/>
      <c r="Q53" s="50"/>
      <c r="R53" s="50"/>
      <c r="S53" s="33"/>
      <c r="T53" s="33"/>
      <c r="U53" s="33"/>
      <c r="V53" s="33"/>
      <c r="W53" s="33"/>
    </row>
    <row r="54" spans="1:23" ht="13.15" customHeight="1" x14ac:dyDescent="0.25">
      <c r="A54" s="38">
        <f>A52+1</f>
        <v>2</v>
      </c>
      <c r="B54" s="60"/>
      <c r="C54" s="61"/>
      <c r="D54" s="60"/>
      <c r="E54" s="61"/>
      <c r="F54" s="7">
        <f t="shared" ref="F54:F83" si="1">IF(AND(D54&gt;0,D54&lt;B54),ROUND(((D54+1)-B54)*24/0.25,0)*0.25,ROUND((D54-B54)*24/0.25,0)*0.25)</f>
        <v>0</v>
      </c>
      <c r="G54" s="8"/>
      <c r="H54" s="38">
        <f>H52+1</f>
        <v>18</v>
      </c>
      <c r="I54" s="60"/>
      <c r="J54" s="61"/>
      <c r="K54" s="60"/>
      <c r="L54" s="61"/>
      <c r="M54" s="7">
        <f t="shared" si="0"/>
        <v>0</v>
      </c>
      <c r="N54" s="49"/>
      <c r="O54" s="50"/>
      <c r="P54" s="50"/>
      <c r="Q54" s="50"/>
      <c r="R54" s="50"/>
      <c r="S54" s="33"/>
      <c r="T54" s="33"/>
      <c r="U54" s="33"/>
      <c r="V54" s="33"/>
      <c r="W54" s="33"/>
    </row>
    <row r="55" spans="1:23" ht="13.15" customHeight="1" x14ac:dyDescent="0.25">
      <c r="A55" s="39" t="str">
        <f>IF(P105=1,"SUN",IF(P105=2,"MON",IF(P105=3,"TUE",IF(P105=4,"WED",IF(P105=5,"THUR",IF(P105=6,"FRI",IF(P105=7,"SAT","")))))))</f>
        <v>MON</v>
      </c>
      <c r="B55" s="60"/>
      <c r="C55" s="61"/>
      <c r="D55" s="60"/>
      <c r="E55" s="61"/>
      <c r="F55" s="7">
        <f t="shared" si="1"/>
        <v>0</v>
      </c>
      <c r="G55" s="8"/>
      <c r="H55" s="39" t="str">
        <f>IF(R105=1,"SUN",IF(R105=2,"MON",IF(R105=3,"TUE",IF(R105=4,"WED",IF(R105=5,"THUR",IF(R105=6,"FRI",IF(R105=7,"SAT","")))))))</f>
        <v>WED</v>
      </c>
      <c r="I55" s="60"/>
      <c r="J55" s="61"/>
      <c r="K55" s="60"/>
      <c r="L55" s="61"/>
      <c r="M55" s="7">
        <f t="shared" si="0"/>
        <v>0</v>
      </c>
      <c r="N55" s="49"/>
      <c r="O55" s="50"/>
      <c r="P55" s="50"/>
      <c r="Q55" s="50"/>
      <c r="R55" s="50"/>
      <c r="S55" s="33"/>
      <c r="T55" s="33"/>
      <c r="U55" s="33"/>
      <c r="V55" s="33"/>
      <c r="W55" s="33"/>
    </row>
    <row r="56" spans="1:23" ht="13.15" customHeight="1" x14ac:dyDescent="0.25">
      <c r="A56" s="38">
        <f t="shared" ref="A56" si="2">A54+1</f>
        <v>3</v>
      </c>
      <c r="B56" s="60"/>
      <c r="C56" s="61"/>
      <c r="D56" s="60"/>
      <c r="E56" s="61"/>
      <c r="F56" s="7">
        <f t="shared" si="1"/>
        <v>0</v>
      </c>
      <c r="G56" s="8"/>
      <c r="H56" s="38">
        <f t="shared" ref="H56" si="3">H54+1</f>
        <v>19</v>
      </c>
      <c r="I56" s="60"/>
      <c r="J56" s="61"/>
      <c r="K56" s="60"/>
      <c r="L56" s="61"/>
      <c r="M56" s="7">
        <f t="shared" si="0"/>
        <v>0</v>
      </c>
      <c r="N56" s="49"/>
      <c r="O56" s="50"/>
      <c r="P56" s="50"/>
      <c r="Q56" s="50"/>
      <c r="R56" s="50"/>
      <c r="S56" s="33"/>
      <c r="T56" s="33"/>
      <c r="U56" s="33"/>
      <c r="V56" s="33"/>
      <c r="W56" s="33"/>
    </row>
    <row r="57" spans="1:23" ht="13.15" customHeight="1" x14ac:dyDescent="0.25">
      <c r="A57" s="39" t="str">
        <f>IF(P106=1,"SUN",IF(P106=2,"MON",IF(P106=3,"TUE",IF(P106=4,"WED",IF(P106=5,"THUR",IF(P106=6,"FRI",IF(P106=7,"SAT","")))))))</f>
        <v>TUE</v>
      </c>
      <c r="B57" s="60"/>
      <c r="C57" s="61"/>
      <c r="D57" s="60"/>
      <c r="E57" s="61"/>
      <c r="F57" s="7">
        <f t="shared" si="1"/>
        <v>0</v>
      </c>
      <c r="G57" s="8"/>
      <c r="H57" s="39" t="str">
        <f>IF(R106=1,"SUN",IF(R106=2,"MON",IF(R106=3,"TUE",IF(R106=4,"WED",IF(R106=5,"THUR",IF(R106=6,"FRI",IF(R106=7,"SAT","")))))))</f>
        <v>THUR</v>
      </c>
      <c r="I57" s="60"/>
      <c r="J57" s="61"/>
      <c r="K57" s="60"/>
      <c r="L57" s="61"/>
      <c r="M57" s="7">
        <f t="shared" si="0"/>
        <v>0</v>
      </c>
      <c r="N57" s="49"/>
      <c r="O57" s="50"/>
      <c r="P57" s="50"/>
      <c r="Q57" s="50"/>
      <c r="R57" s="50"/>
      <c r="S57" s="33"/>
      <c r="T57" s="33"/>
      <c r="U57" s="33"/>
      <c r="V57" s="33"/>
      <c r="W57" s="33"/>
    </row>
    <row r="58" spans="1:23" ht="13.15" customHeight="1" x14ac:dyDescent="0.25">
      <c r="A58" s="38">
        <f t="shared" ref="A58" si="4">A56+1</f>
        <v>4</v>
      </c>
      <c r="B58" s="60"/>
      <c r="C58" s="61"/>
      <c r="D58" s="60"/>
      <c r="E58" s="61"/>
      <c r="F58" s="7">
        <f t="shared" si="1"/>
        <v>0</v>
      </c>
      <c r="G58" s="8"/>
      <c r="H58" s="38">
        <f t="shared" ref="H58" si="5">H56+1</f>
        <v>20</v>
      </c>
      <c r="I58" s="60"/>
      <c r="J58" s="61"/>
      <c r="K58" s="60"/>
      <c r="L58" s="61"/>
      <c r="M58" s="7">
        <f t="shared" si="0"/>
        <v>0</v>
      </c>
      <c r="N58" s="49"/>
      <c r="O58" s="50"/>
      <c r="P58" s="50"/>
      <c r="Q58" s="50"/>
      <c r="R58" s="50"/>
      <c r="S58" s="33"/>
      <c r="T58" s="33"/>
      <c r="U58" s="33"/>
      <c r="V58" s="33"/>
      <c r="W58" s="33"/>
    </row>
    <row r="59" spans="1:23" ht="13.15" customHeight="1" x14ac:dyDescent="0.25">
      <c r="A59" s="39" t="str">
        <f>IF(P107=1,"SUN",IF(P107=2,"MON",IF(P107=3,"TUE",IF(P107=4,"WED",IF(P107=5,"THUR",IF(P107=6,"FRI",IF(P107=7,"SAT","")))))))</f>
        <v>WED</v>
      </c>
      <c r="B59" s="60"/>
      <c r="C59" s="61"/>
      <c r="D59" s="60"/>
      <c r="E59" s="61"/>
      <c r="F59" s="7">
        <f t="shared" si="1"/>
        <v>0</v>
      </c>
      <c r="G59" s="8"/>
      <c r="H59" s="39" t="str">
        <f>IF(R107=1,"SUN",IF(R107=2,"MON",IF(R107=3,"TUE",IF(R107=4,"WED",IF(R107=5,"THUR",IF(R107=6,"FRI",IF(R107=7,"SAT","")))))))</f>
        <v>FRI</v>
      </c>
      <c r="I59" s="60"/>
      <c r="J59" s="61"/>
      <c r="K59" s="60"/>
      <c r="L59" s="61"/>
      <c r="M59" s="7">
        <f t="shared" si="0"/>
        <v>0</v>
      </c>
      <c r="N59" s="2"/>
      <c r="O59" s="2"/>
      <c r="P59" s="2"/>
      <c r="Q59" s="2"/>
      <c r="R59" s="2"/>
      <c r="S59" s="33"/>
      <c r="T59" s="33"/>
      <c r="U59" s="33"/>
      <c r="V59" s="33"/>
      <c r="W59" s="33"/>
    </row>
    <row r="60" spans="1:23" ht="13.15" customHeight="1" x14ac:dyDescent="0.25">
      <c r="A60" s="38">
        <f t="shared" ref="A60" si="6">A58+1</f>
        <v>5</v>
      </c>
      <c r="B60" s="60"/>
      <c r="C60" s="61"/>
      <c r="D60" s="60"/>
      <c r="E60" s="61"/>
      <c r="F60" s="7">
        <f t="shared" si="1"/>
        <v>0</v>
      </c>
      <c r="G60" s="8"/>
      <c r="H60" s="38">
        <f t="shared" ref="H60" si="7">H58+1</f>
        <v>21</v>
      </c>
      <c r="I60" s="60"/>
      <c r="J60" s="61"/>
      <c r="K60" s="60"/>
      <c r="L60" s="61"/>
      <c r="M60" s="7">
        <f t="shared" si="0"/>
        <v>0</v>
      </c>
      <c r="N60" s="2"/>
      <c r="O60" s="2"/>
      <c r="P60" s="2"/>
      <c r="Q60" s="2"/>
      <c r="R60" s="2"/>
      <c r="S60" s="33"/>
      <c r="T60" s="33"/>
      <c r="U60" s="33"/>
      <c r="V60" s="33"/>
      <c r="W60" s="33"/>
    </row>
    <row r="61" spans="1:23" ht="13.15" customHeight="1" x14ac:dyDescent="0.25">
      <c r="A61" s="39" t="str">
        <f>IF(P108=1,"SUN",IF(P108=2,"MON",IF(P108=3,"TUE",IF(P108=4,"WED",IF(P108=5,"THUR",IF(P108=6,"FRI",IF(P108=7,"SAT","")))))))</f>
        <v>THUR</v>
      </c>
      <c r="B61" s="60"/>
      <c r="C61" s="61"/>
      <c r="D61" s="60"/>
      <c r="E61" s="61"/>
      <c r="F61" s="7">
        <f t="shared" si="1"/>
        <v>0</v>
      </c>
      <c r="G61" s="8"/>
      <c r="H61" s="39" t="str">
        <f>IF(R108=1,"SUN",IF(R108=2,"MON",IF(R108=3,"TUE",IF(R108=4,"WED",IF(R108=5,"THUR",IF(R108=6,"FRI",IF(R108=7,"SAT","")))))))</f>
        <v>SAT</v>
      </c>
      <c r="I61" s="60"/>
      <c r="J61" s="61"/>
      <c r="K61" s="60"/>
      <c r="L61" s="61"/>
      <c r="M61" s="7">
        <f t="shared" si="0"/>
        <v>0</v>
      </c>
      <c r="N61" s="2"/>
      <c r="O61" s="2"/>
      <c r="P61" s="2"/>
      <c r="Q61" s="2"/>
      <c r="R61" s="2"/>
      <c r="S61" s="33"/>
      <c r="T61" s="33"/>
      <c r="U61" s="33"/>
      <c r="V61" s="33"/>
      <c r="W61" s="33"/>
    </row>
    <row r="62" spans="1:23" ht="13.15" customHeight="1" x14ac:dyDescent="0.25">
      <c r="A62" s="38">
        <f t="shared" ref="A62" si="8">A60+1</f>
        <v>6</v>
      </c>
      <c r="B62" s="60"/>
      <c r="C62" s="61"/>
      <c r="D62" s="60"/>
      <c r="E62" s="61"/>
      <c r="F62" s="7">
        <f t="shared" si="1"/>
        <v>0</v>
      </c>
      <c r="G62" s="8"/>
      <c r="H62" s="38">
        <f t="shared" ref="H62:H74" si="9">H60+1</f>
        <v>22</v>
      </c>
      <c r="I62" s="60"/>
      <c r="J62" s="61"/>
      <c r="K62" s="60"/>
      <c r="L62" s="61"/>
      <c r="M62" s="7">
        <f t="shared" si="0"/>
        <v>0</v>
      </c>
      <c r="N62" s="2"/>
      <c r="O62" s="2"/>
      <c r="P62" s="2"/>
      <c r="Q62" s="2"/>
      <c r="R62" s="2"/>
      <c r="S62" s="33"/>
      <c r="T62" s="33"/>
      <c r="U62" s="33"/>
      <c r="V62" s="33"/>
      <c r="W62" s="33"/>
    </row>
    <row r="63" spans="1:23" ht="13.15" customHeight="1" x14ac:dyDescent="0.25">
      <c r="A63" s="39" t="str">
        <f>IF(P109=1,"SUN",IF(P109=2,"MON",IF(P109=3,"TUE",IF(P109=4,"WED",IF(P109=5,"THUR",IF(P109=6,"FRI",IF(P109=7,"SAT","")))))))</f>
        <v>FRI</v>
      </c>
      <c r="B63" s="60"/>
      <c r="C63" s="61"/>
      <c r="D63" s="60"/>
      <c r="E63" s="61"/>
      <c r="F63" s="7">
        <f t="shared" si="1"/>
        <v>0</v>
      </c>
      <c r="G63" s="8"/>
      <c r="H63" s="39" t="str">
        <f>IF(R109=1,"SUN",IF(R109=2,"MON",IF(R109=3,"TUE",IF(R109=4,"WED",IF(R109=5,"THUR",IF(R109=6,"FRI",IF(R109=7,"SAT","")))))))</f>
        <v>SUN</v>
      </c>
      <c r="I63" s="60"/>
      <c r="J63" s="61"/>
      <c r="K63" s="60"/>
      <c r="L63" s="61"/>
      <c r="M63" s="7">
        <f t="shared" si="0"/>
        <v>0</v>
      </c>
      <c r="N63" s="2"/>
      <c r="O63" s="2"/>
      <c r="P63" s="2"/>
      <c r="Q63" s="2"/>
      <c r="R63" s="2"/>
      <c r="S63" s="33"/>
      <c r="T63" s="33"/>
      <c r="U63" s="33"/>
      <c r="V63" s="33"/>
      <c r="W63" s="33"/>
    </row>
    <row r="64" spans="1:23" ht="13.15" customHeight="1" x14ac:dyDescent="0.25">
      <c r="A64" s="38">
        <f t="shared" ref="A64" si="10">A62+1</f>
        <v>7</v>
      </c>
      <c r="B64" s="60"/>
      <c r="C64" s="61"/>
      <c r="D64" s="60"/>
      <c r="E64" s="61"/>
      <c r="F64" s="7">
        <f t="shared" si="1"/>
        <v>0</v>
      </c>
      <c r="G64" s="8"/>
      <c r="H64" s="38">
        <f t="shared" ref="H64:H70" si="11">H62+1</f>
        <v>23</v>
      </c>
      <c r="I64" s="60"/>
      <c r="J64" s="61"/>
      <c r="K64" s="60"/>
      <c r="L64" s="61"/>
      <c r="M64" s="7">
        <f t="shared" si="0"/>
        <v>0</v>
      </c>
      <c r="N64" s="2"/>
      <c r="O64" s="2"/>
      <c r="P64" s="2"/>
      <c r="Q64" s="2"/>
      <c r="R64" s="2"/>
      <c r="S64" s="33"/>
      <c r="T64" s="33"/>
      <c r="U64" s="33"/>
      <c r="V64" s="33"/>
      <c r="W64" s="33"/>
    </row>
    <row r="65" spans="1:23" ht="13.15" customHeight="1" x14ac:dyDescent="0.25">
      <c r="A65" s="39" t="str">
        <f>IF(P110=1,"SUN",IF(P110=2,"MON",IF(P110=3,"TUE",IF(P110=4,"WED",IF(P110=5,"THUR",IF(P110=6,"FRI",IF(P110=7,"SAT","")))))))</f>
        <v>SAT</v>
      </c>
      <c r="B65" s="60"/>
      <c r="C65" s="61"/>
      <c r="D65" s="60"/>
      <c r="E65" s="61"/>
      <c r="F65" s="7">
        <f t="shared" si="1"/>
        <v>0</v>
      </c>
      <c r="G65" s="8"/>
      <c r="H65" s="39" t="str">
        <f>IF(R110=1,"SUN",IF(R110=2,"MON",IF(R110=3,"TUE",IF(R110=4,"WED",IF(R110=5,"THUR",IF(R110=6,"FRI",IF(R110=7,"SAT","")))))))</f>
        <v>MON</v>
      </c>
      <c r="I65" s="60"/>
      <c r="J65" s="61"/>
      <c r="K65" s="60"/>
      <c r="L65" s="61"/>
      <c r="M65" s="7">
        <f t="shared" si="0"/>
        <v>0</v>
      </c>
      <c r="N65" s="2"/>
      <c r="O65" s="2"/>
      <c r="P65" s="2"/>
      <c r="Q65" s="2"/>
      <c r="R65" s="2"/>
      <c r="S65" s="33"/>
      <c r="T65" s="33"/>
      <c r="U65" s="33"/>
      <c r="V65" s="33"/>
      <c r="W65" s="33"/>
    </row>
    <row r="66" spans="1:23" ht="13.15" customHeight="1" x14ac:dyDescent="0.25">
      <c r="A66" s="38">
        <f t="shared" ref="A66" si="12">A64+1</f>
        <v>8</v>
      </c>
      <c r="B66" s="60"/>
      <c r="C66" s="61"/>
      <c r="D66" s="60"/>
      <c r="E66" s="61"/>
      <c r="F66" s="7">
        <f t="shared" si="1"/>
        <v>0</v>
      </c>
      <c r="G66" s="8"/>
      <c r="H66" s="38">
        <f t="shared" ref="H66" si="13">H64+1</f>
        <v>24</v>
      </c>
      <c r="I66" s="60"/>
      <c r="J66" s="61"/>
      <c r="K66" s="60"/>
      <c r="L66" s="61"/>
      <c r="M66" s="7">
        <f t="shared" si="0"/>
        <v>0</v>
      </c>
      <c r="N66" s="2"/>
      <c r="O66" s="2"/>
      <c r="P66" s="2"/>
      <c r="Q66" s="2"/>
      <c r="R66" s="2"/>
      <c r="S66" s="33"/>
      <c r="T66" s="33"/>
      <c r="U66" s="33"/>
      <c r="V66" s="33"/>
      <c r="W66" s="33"/>
    </row>
    <row r="67" spans="1:23" ht="13.15" customHeight="1" x14ac:dyDescent="0.25">
      <c r="A67" s="39" t="str">
        <f>IF(P111=1,"SUN",IF(P111=2,"MON",IF(P111=3,"TUE",IF(P111=4,"WED",IF(P111=5,"THUR",IF(P111=6,"FRI",IF(P111=7,"SAT","")))))))</f>
        <v>SUN</v>
      </c>
      <c r="B67" s="60"/>
      <c r="C67" s="61"/>
      <c r="D67" s="60"/>
      <c r="E67" s="61"/>
      <c r="F67" s="7">
        <f t="shared" si="1"/>
        <v>0</v>
      </c>
      <c r="G67" s="8"/>
      <c r="H67" s="39" t="str">
        <f>IF(R111=1,"SUN",IF(R111=2,"MON",IF(R111=3,"TUE",IF(R111=4,"WED",IF(R111=5,"THUR",IF(R111=6,"FRI",IF(R111=7,"SAT","")))))))</f>
        <v>TUE</v>
      </c>
      <c r="I67" s="60"/>
      <c r="J67" s="61"/>
      <c r="K67" s="60"/>
      <c r="L67" s="61"/>
      <c r="M67" s="7">
        <f t="shared" si="0"/>
        <v>0</v>
      </c>
      <c r="N67" s="2"/>
      <c r="O67" s="2"/>
      <c r="P67" s="2"/>
      <c r="Q67" s="2"/>
      <c r="R67" s="2"/>
      <c r="S67" s="33"/>
      <c r="T67" s="33"/>
      <c r="U67" s="33"/>
      <c r="V67" s="33"/>
      <c r="W67" s="33"/>
    </row>
    <row r="68" spans="1:23" ht="13.15" customHeight="1" x14ac:dyDescent="0.25">
      <c r="A68" s="38">
        <f>A66+1</f>
        <v>9</v>
      </c>
      <c r="B68" s="60"/>
      <c r="C68" s="61"/>
      <c r="D68" s="60"/>
      <c r="E68" s="61"/>
      <c r="F68" s="7">
        <f t="shared" si="1"/>
        <v>0</v>
      </c>
      <c r="G68" s="8"/>
      <c r="H68" s="38">
        <f t="shared" si="9"/>
        <v>25</v>
      </c>
      <c r="I68" s="60"/>
      <c r="J68" s="61"/>
      <c r="K68" s="60"/>
      <c r="L68" s="61"/>
      <c r="M68" s="7">
        <f t="shared" si="0"/>
        <v>0</v>
      </c>
      <c r="N68" s="2"/>
      <c r="O68" s="2"/>
      <c r="P68" s="2"/>
      <c r="Q68" s="2"/>
      <c r="R68" s="2"/>
      <c r="S68" s="33"/>
      <c r="T68" s="33"/>
      <c r="U68" s="33"/>
      <c r="V68" s="33"/>
      <c r="W68" s="33"/>
    </row>
    <row r="69" spans="1:23" ht="13.15" customHeight="1" x14ac:dyDescent="0.25">
      <c r="A69" s="39" t="str">
        <f>IF(P112=1,"SUN",IF(P112=2,"MON",IF(P112=3,"TUE",IF(P112=4,"WED",IF(P112=5,"THUR",IF(P112=6,"FRI",IF(P112=7,"SAT","")))))))</f>
        <v>MON</v>
      </c>
      <c r="B69" s="60"/>
      <c r="C69" s="61"/>
      <c r="D69" s="60"/>
      <c r="E69" s="61"/>
      <c r="F69" s="7">
        <f t="shared" si="1"/>
        <v>0</v>
      </c>
      <c r="G69" s="8"/>
      <c r="H69" s="39" t="str">
        <f>IF(R112=1,"SUN",IF(R112=2,"MON",IF(R112=3,"TUE",IF(R112=4,"WED",IF(R112=5,"THUR",IF(R112=6,"FRI",IF(R112=7,"SAT","")))))))</f>
        <v>WED</v>
      </c>
      <c r="I69" s="60"/>
      <c r="J69" s="61"/>
      <c r="K69" s="60"/>
      <c r="L69" s="61"/>
      <c r="M69" s="7">
        <f t="shared" si="0"/>
        <v>0</v>
      </c>
      <c r="N69" s="2"/>
      <c r="O69" s="2"/>
      <c r="P69" s="2"/>
      <c r="Q69" s="2"/>
      <c r="R69" s="2"/>
      <c r="S69" s="33"/>
      <c r="T69" s="33"/>
      <c r="U69" s="33"/>
      <c r="V69" s="33"/>
      <c r="W69" s="33"/>
    </row>
    <row r="70" spans="1:23" ht="13.15" customHeight="1" x14ac:dyDescent="0.25">
      <c r="A70" s="38">
        <f t="shared" ref="A70" si="14">A68+1</f>
        <v>10</v>
      </c>
      <c r="B70" s="60"/>
      <c r="C70" s="61"/>
      <c r="D70" s="60"/>
      <c r="E70" s="61"/>
      <c r="F70" s="7">
        <f t="shared" si="1"/>
        <v>0</v>
      </c>
      <c r="G70" s="8"/>
      <c r="H70" s="38">
        <f t="shared" si="11"/>
        <v>26</v>
      </c>
      <c r="I70" s="60"/>
      <c r="J70" s="61"/>
      <c r="K70" s="60"/>
      <c r="L70" s="61"/>
      <c r="M70" s="7">
        <f t="shared" si="0"/>
        <v>0</v>
      </c>
      <c r="N70" s="2"/>
      <c r="O70" s="2"/>
      <c r="P70" s="2"/>
      <c r="Q70" s="2"/>
      <c r="R70" s="2"/>
      <c r="S70" s="33"/>
      <c r="T70" s="33"/>
      <c r="U70" s="33"/>
      <c r="V70" s="33"/>
      <c r="W70" s="33"/>
    </row>
    <row r="71" spans="1:23" ht="13.15" customHeight="1" x14ac:dyDescent="0.25">
      <c r="A71" s="39" t="str">
        <f>IF(P113=1,"SUN",IF(P113=2,"MON",IF(P113=3,"TUE",IF(P113=4,"WED",IF(P113=5,"THUR",IF(P113=6,"FRI",IF(P113=7,"SAT","")))))))</f>
        <v>TUE</v>
      </c>
      <c r="B71" s="60"/>
      <c r="C71" s="61"/>
      <c r="D71" s="60"/>
      <c r="E71" s="61"/>
      <c r="F71" s="7">
        <f t="shared" si="1"/>
        <v>0</v>
      </c>
      <c r="G71" s="8"/>
      <c r="H71" s="39" t="str">
        <f>IF(R113=1,"SUN",IF(R113=2,"MON",IF(R113=3,"TUE",IF(R113=4,"WED",IF(R113=5,"THUR",IF(R113=6,"FRI",IF(R113=7,"SAT","")))))))</f>
        <v>THUR</v>
      </c>
      <c r="I71" s="60"/>
      <c r="J71" s="61"/>
      <c r="K71" s="60"/>
      <c r="L71" s="61"/>
      <c r="M71" s="7">
        <f t="shared" si="0"/>
        <v>0</v>
      </c>
      <c r="N71" s="2"/>
      <c r="O71" s="2"/>
      <c r="P71" s="2"/>
      <c r="Q71" s="2"/>
      <c r="R71" s="2"/>
      <c r="S71" s="33"/>
      <c r="T71" s="33"/>
      <c r="U71" s="33"/>
      <c r="V71" s="33"/>
      <c r="W71" s="33"/>
    </row>
    <row r="72" spans="1:23" ht="13.15" customHeight="1" x14ac:dyDescent="0.25">
      <c r="A72" s="38">
        <f t="shared" ref="A72" si="15">A70+1</f>
        <v>11</v>
      </c>
      <c r="B72" s="60"/>
      <c r="C72" s="61"/>
      <c r="D72" s="60"/>
      <c r="E72" s="61"/>
      <c r="F72" s="7">
        <f t="shared" si="1"/>
        <v>0</v>
      </c>
      <c r="G72" s="8"/>
      <c r="H72" s="38">
        <f t="shared" ref="H72" si="16">H70+1</f>
        <v>27</v>
      </c>
      <c r="I72" s="60"/>
      <c r="J72" s="61"/>
      <c r="K72" s="60"/>
      <c r="L72" s="61"/>
      <c r="M72" s="7">
        <f t="shared" si="0"/>
        <v>0</v>
      </c>
      <c r="N72" s="2"/>
      <c r="O72" s="2"/>
      <c r="P72" s="2"/>
      <c r="Q72" s="2"/>
      <c r="R72" s="2"/>
      <c r="S72" s="33"/>
      <c r="T72" s="33"/>
      <c r="U72" s="33"/>
      <c r="V72" s="33"/>
      <c r="W72" s="33"/>
    </row>
    <row r="73" spans="1:23" ht="13.15" customHeight="1" x14ac:dyDescent="0.25">
      <c r="A73" s="39" t="str">
        <f>IF(P114=1,"SUN",IF(P114=2,"MON",IF(P114=3,"TUE",IF(P114=4,"WED",IF(P114=5,"THUR",IF(P114=6,"FRI",IF(P114=7,"SAT","")))))))</f>
        <v>WED</v>
      </c>
      <c r="B73" s="60"/>
      <c r="C73" s="61"/>
      <c r="D73" s="60"/>
      <c r="E73" s="61"/>
      <c r="F73" s="7">
        <f t="shared" si="1"/>
        <v>0</v>
      </c>
      <c r="G73" s="8"/>
      <c r="H73" s="39" t="str">
        <f>IF(R114=1,"SUN",IF(R114=2,"MON",IF(R114=3,"TUE",IF(R114=4,"WED",IF(R114=5,"THUR",IF(R114=6,"FRI",IF(R114=7,"SAT","")))))))</f>
        <v>FRI</v>
      </c>
      <c r="I73" s="60"/>
      <c r="J73" s="61"/>
      <c r="K73" s="60"/>
      <c r="L73" s="61"/>
      <c r="M73" s="7">
        <f t="shared" si="0"/>
        <v>0</v>
      </c>
      <c r="N73" s="2"/>
      <c r="O73" s="2"/>
      <c r="P73" s="2"/>
      <c r="Q73" s="2"/>
      <c r="R73" s="2"/>
      <c r="S73" s="33"/>
      <c r="T73" s="33"/>
      <c r="U73" s="33"/>
      <c r="V73" s="33"/>
      <c r="W73" s="33"/>
    </row>
    <row r="74" spans="1:23" ht="13.15" customHeight="1" x14ac:dyDescent="0.25">
      <c r="A74" s="38">
        <f t="shared" ref="A74" si="17">A72+1</f>
        <v>12</v>
      </c>
      <c r="B74" s="60"/>
      <c r="C74" s="61"/>
      <c r="D74" s="60"/>
      <c r="E74" s="61"/>
      <c r="F74" s="7">
        <f t="shared" si="1"/>
        <v>0</v>
      </c>
      <c r="G74" s="8"/>
      <c r="H74" s="38">
        <f t="shared" si="9"/>
        <v>28</v>
      </c>
      <c r="I74" s="60"/>
      <c r="J74" s="61"/>
      <c r="K74" s="60"/>
      <c r="L74" s="61"/>
      <c r="M74" s="7">
        <f t="shared" si="0"/>
        <v>0</v>
      </c>
      <c r="N74" s="2"/>
      <c r="O74" s="2"/>
      <c r="P74" s="2"/>
      <c r="Q74" s="2"/>
      <c r="R74" s="2"/>
      <c r="S74" s="33"/>
      <c r="T74" s="33"/>
      <c r="U74" s="33"/>
      <c r="V74" s="33"/>
      <c r="W74" s="33"/>
    </row>
    <row r="75" spans="1:23" ht="13.15" customHeight="1" x14ac:dyDescent="0.25">
      <c r="A75" s="39" t="str">
        <f>IF(P115=1,"SUN",IF(P115=2,"MON",IF(P115=3,"TUE",IF(P115=4,"WED",IF(P115=5,"THUR",IF(P115=6,"FRI",IF(P115=7,"SAT","")))))))</f>
        <v>THUR</v>
      </c>
      <c r="B75" s="60"/>
      <c r="C75" s="61"/>
      <c r="D75" s="60"/>
      <c r="E75" s="61"/>
      <c r="F75" s="7">
        <f t="shared" si="1"/>
        <v>0</v>
      </c>
      <c r="G75" s="8"/>
      <c r="H75" s="39" t="str">
        <f>IF(R115=1,"SUN",IF(R115=2,"MON",IF(R115=3,"TUE",IF(R115=4,"WED",IF(R115=5,"THUR",IF(R115=6,"FRI",IF(R115=7,"SAT","")))))))</f>
        <v>SAT</v>
      </c>
      <c r="I75" s="60"/>
      <c r="J75" s="61"/>
      <c r="K75" s="60"/>
      <c r="L75" s="61"/>
      <c r="M75" s="7">
        <f t="shared" si="0"/>
        <v>0</v>
      </c>
      <c r="N75" s="2"/>
      <c r="O75" s="2"/>
      <c r="P75" s="2"/>
      <c r="Q75" s="2"/>
      <c r="R75" s="2"/>
      <c r="S75" s="33"/>
      <c r="T75" s="33"/>
      <c r="U75" s="33"/>
      <c r="V75" s="33"/>
      <c r="W75" s="33"/>
    </row>
    <row r="76" spans="1:23" ht="13.15" customHeight="1" x14ac:dyDescent="0.25">
      <c r="A76" s="38">
        <f t="shared" ref="A76" si="18">A74+1</f>
        <v>13</v>
      </c>
      <c r="B76" s="60"/>
      <c r="C76" s="61"/>
      <c r="D76" s="60"/>
      <c r="E76" s="61"/>
      <c r="F76" s="7">
        <f t="shared" si="1"/>
        <v>0</v>
      </c>
      <c r="G76" s="8"/>
      <c r="H76" s="38">
        <f>IF($J$48&lt;&gt;"February",H74+1,IF(AND($J$48="February",MOD(YEAR(M48),4)=0),H74+1,"XXXX"))</f>
        <v>29</v>
      </c>
      <c r="I76" s="60"/>
      <c r="J76" s="61"/>
      <c r="K76" s="60"/>
      <c r="L76" s="61"/>
      <c r="M76" s="7">
        <f t="shared" si="0"/>
        <v>0</v>
      </c>
      <c r="N76" s="2"/>
      <c r="O76" s="2"/>
      <c r="P76" s="2"/>
      <c r="Q76" s="2"/>
      <c r="R76" s="2"/>
      <c r="S76" s="33"/>
      <c r="T76" s="33"/>
      <c r="U76" s="33"/>
      <c r="V76" s="33"/>
      <c r="W76" s="33"/>
    </row>
    <row r="77" spans="1:23" ht="13.15" customHeight="1" x14ac:dyDescent="0.25">
      <c r="A77" s="39" t="str">
        <f>IF(P116=1,"SUN",IF(P116=2,"MON",IF(P116=3,"TUE",IF(P116=4,"WED",IF(P116=5,"THUR",IF(P116=6,"FRI",IF(P116=7,"SAT","")))))))</f>
        <v>FRI</v>
      </c>
      <c r="B77" s="60"/>
      <c r="C77" s="61"/>
      <c r="D77" s="60"/>
      <c r="E77" s="61"/>
      <c r="F77" s="7">
        <f t="shared" si="1"/>
        <v>0</v>
      </c>
      <c r="G77" s="8"/>
      <c r="H77" s="39" t="str">
        <f>IF(R116=1,"SUN",IF(R116=2,"MON",IF(R116=3,"TUE",IF(R116=4,"WED",IF(R116=5,"THUR",IF(R116=6,"FRI",IF(R116=7,"SAT","")))))))</f>
        <v>SUN</v>
      </c>
      <c r="I77" s="60"/>
      <c r="J77" s="61"/>
      <c r="K77" s="60"/>
      <c r="L77" s="61"/>
      <c r="M77" s="7">
        <f t="shared" si="0"/>
        <v>0</v>
      </c>
      <c r="N77" s="2"/>
      <c r="O77" s="2"/>
      <c r="P77" s="2"/>
      <c r="Q77" s="2"/>
      <c r="R77" s="2"/>
      <c r="S77" s="33"/>
      <c r="T77" s="33"/>
      <c r="U77" s="33"/>
      <c r="V77" s="33"/>
      <c r="W77" s="33"/>
    </row>
    <row r="78" spans="1:23" ht="13.15" customHeight="1" x14ac:dyDescent="0.25">
      <c r="A78" s="38">
        <f t="shared" ref="A78" si="19">A76+1</f>
        <v>14</v>
      </c>
      <c r="B78" s="60"/>
      <c r="C78" s="61"/>
      <c r="D78" s="60"/>
      <c r="E78" s="61"/>
      <c r="F78" s="7">
        <f t="shared" si="1"/>
        <v>0</v>
      </c>
      <c r="G78" s="8"/>
      <c r="H78" s="38">
        <f>IF(J48="February","XXXX",H76+1)</f>
        <v>30</v>
      </c>
      <c r="I78" s="60"/>
      <c r="J78" s="61"/>
      <c r="K78" s="60"/>
      <c r="L78" s="61"/>
      <c r="M78" s="7">
        <f t="shared" si="0"/>
        <v>0</v>
      </c>
      <c r="N78" s="2"/>
      <c r="O78" s="2"/>
      <c r="P78" s="2"/>
      <c r="Q78" s="2"/>
      <c r="R78" s="2"/>
      <c r="S78" s="33"/>
      <c r="T78" s="33"/>
      <c r="U78" s="33"/>
      <c r="V78" s="33"/>
      <c r="W78" s="33"/>
    </row>
    <row r="79" spans="1:23" ht="13.15" customHeight="1" x14ac:dyDescent="0.25">
      <c r="A79" s="39" t="str">
        <f>IF(P117=1,"SUN",IF(P117=2,"MON",IF(P117=3,"TUE",IF(P117=4,"WED",IF(P117=5,"THUR",IF(P117=6,"FRI",IF(P117=7,"SAT","")))))))</f>
        <v>SAT</v>
      </c>
      <c r="B79" s="60"/>
      <c r="C79" s="61"/>
      <c r="D79" s="60"/>
      <c r="E79" s="61"/>
      <c r="F79" s="7">
        <f t="shared" si="1"/>
        <v>0</v>
      </c>
      <c r="G79" s="8"/>
      <c r="H79" s="39" t="str">
        <f>IF(R117=1,"SUN",IF(R117=2,"MON",IF(R117=3,"TUE",IF(R117=4,"WED",IF(R117=5,"THUR",IF(R117=6,"FRI",IF(R117=7,"SAT","")))))))</f>
        <v>MON</v>
      </c>
      <c r="I79" s="60"/>
      <c r="J79" s="61"/>
      <c r="K79" s="60"/>
      <c r="L79" s="61"/>
      <c r="M79" s="7">
        <f t="shared" si="0"/>
        <v>0</v>
      </c>
      <c r="N79" s="2"/>
      <c r="O79" s="2"/>
      <c r="P79" s="2"/>
      <c r="Q79" s="2"/>
      <c r="R79" s="2"/>
      <c r="S79" s="33"/>
      <c r="T79" s="33"/>
      <c r="U79" s="33"/>
      <c r="V79" s="33"/>
      <c r="W79" s="33"/>
    </row>
    <row r="80" spans="1:23" ht="13.15" customHeight="1" x14ac:dyDescent="0.25">
      <c r="A80" s="38">
        <f t="shared" ref="A80" si="20">A78+1</f>
        <v>15</v>
      </c>
      <c r="B80" s="60"/>
      <c r="C80" s="61"/>
      <c r="D80" s="60"/>
      <c r="E80" s="61"/>
      <c r="F80" s="7">
        <f t="shared" si="1"/>
        <v>0</v>
      </c>
      <c r="G80" s="8"/>
      <c r="H80" s="38">
        <f>IF(OR($J$48="Febraury",$J$48="April",$J$48="June",$J$48="September",$J$48="November",H78="XXXX"),"XXXX",H78+1)</f>
        <v>31</v>
      </c>
      <c r="I80" s="60"/>
      <c r="J80" s="61"/>
      <c r="K80" s="60"/>
      <c r="L80" s="61"/>
      <c r="M80" s="7">
        <f t="shared" si="0"/>
        <v>0</v>
      </c>
      <c r="N80" s="2"/>
      <c r="O80" s="2"/>
      <c r="P80" s="2"/>
      <c r="Q80" s="2"/>
      <c r="R80" s="2"/>
      <c r="S80" s="33"/>
      <c r="T80" s="33"/>
      <c r="U80" s="33"/>
      <c r="V80" s="33"/>
      <c r="W80" s="33"/>
    </row>
    <row r="81" spans="1:23" ht="13.15" customHeight="1" x14ac:dyDescent="0.25">
      <c r="A81" s="39" t="str">
        <f>IF(P118=1,"SUN",IF(P118=2,"MON",IF(P118=3,"TUE",IF(P118=4,"WED",IF(P118=5,"THUR",IF(P118=6,"FRI",IF(P118=7,"SAT","")))))))</f>
        <v>SUN</v>
      </c>
      <c r="B81" s="60"/>
      <c r="C81" s="61"/>
      <c r="D81" s="60"/>
      <c r="E81" s="61"/>
      <c r="F81" s="7">
        <f t="shared" si="1"/>
        <v>0</v>
      </c>
      <c r="G81" s="8"/>
      <c r="H81" s="39" t="str">
        <f>IF(R118=1,"SUN",IF(R118=2,"MON",IF(R118=3,"TUE",IF(R118=4,"WED",IF(R118=5,"THUR",IF(R118=6,"FRI",IF(R118=7,"SAT","")))))))</f>
        <v>TUE</v>
      </c>
      <c r="I81" s="60"/>
      <c r="J81" s="61"/>
      <c r="K81" s="60"/>
      <c r="L81" s="61"/>
      <c r="M81" s="7">
        <f t="shared" si="0"/>
        <v>0</v>
      </c>
      <c r="N81" s="2"/>
      <c r="O81" s="2"/>
      <c r="P81" s="2"/>
      <c r="Q81" s="2"/>
      <c r="R81" s="2"/>
      <c r="S81" s="33"/>
      <c r="T81" s="33"/>
      <c r="U81" s="33"/>
      <c r="V81" s="33"/>
      <c r="W81" s="33"/>
    </row>
    <row r="82" spans="1:23" ht="13.15" customHeight="1" x14ac:dyDescent="0.25">
      <c r="A82" s="38">
        <f t="shared" ref="A82" si="21">A80+1</f>
        <v>16</v>
      </c>
      <c r="B82" s="60"/>
      <c r="C82" s="61"/>
      <c r="D82" s="60"/>
      <c r="E82" s="61"/>
      <c r="F82" s="7">
        <f t="shared" si="1"/>
        <v>0</v>
      </c>
      <c r="G82" s="8"/>
      <c r="I82" s="3"/>
      <c r="J82" s="3"/>
      <c r="K82" s="3"/>
      <c r="L82" s="3"/>
      <c r="M82" s="3"/>
      <c r="N82" s="2"/>
      <c r="O82" s="2"/>
      <c r="P82" s="2"/>
      <c r="Q82" s="2"/>
      <c r="R82" s="2"/>
      <c r="S82" s="33"/>
      <c r="T82" s="33"/>
      <c r="U82" s="33"/>
      <c r="V82" s="33"/>
      <c r="W82" s="33"/>
    </row>
    <row r="83" spans="1:23" ht="13.15" customHeight="1" x14ac:dyDescent="0.25">
      <c r="A83" s="39" t="str">
        <f>IF(P119=1,"SUN",IF(P119=2,"MON",IF(P119=3,"TUE",IF(P119=4,"WED",IF(P119=5,"THUR",IF(P119=6,"FRI",IF(P119=7,"SAT","")))))))</f>
        <v>MON</v>
      </c>
      <c r="B83" s="60"/>
      <c r="C83" s="61"/>
      <c r="D83" s="60"/>
      <c r="E83" s="61"/>
      <c r="F83" s="7">
        <f t="shared" si="1"/>
        <v>0</v>
      </c>
      <c r="G83" s="8"/>
      <c r="H83" s="21">
        <f>ROUND(SUM(F52:F83,M52:M81),2)</f>
        <v>0</v>
      </c>
      <c r="I83" s="3" t="s">
        <v>9</v>
      </c>
      <c r="J83" s="29"/>
      <c r="K83" s="9" t="s">
        <v>10</v>
      </c>
      <c r="L83" s="64">
        <f>ROUND(H83*J83,2)</f>
        <v>0</v>
      </c>
      <c r="M83" s="64"/>
      <c r="N83" s="2"/>
      <c r="O83" s="2"/>
      <c r="P83" s="10"/>
      <c r="Q83" s="10"/>
      <c r="R83" s="2"/>
      <c r="S83" s="33"/>
      <c r="T83" s="33"/>
      <c r="U83" s="33"/>
      <c r="V83" s="33"/>
      <c r="W83" s="33"/>
    </row>
    <row r="84" spans="1:23" x14ac:dyDescent="0.25">
      <c r="A84" s="2"/>
      <c r="B84" s="2"/>
      <c r="C84" s="69"/>
      <c r="D84" s="69"/>
      <c r="E84" s="69"/>
      <c r="F84" s="3"/>
      <c r="G84" s="3"/>
      <c r="H84" s="11" t="s">
        <v>27</v>
      </c>
      <c r="I84" s="3"/>
      <c r="J84" s="11" t="s">
        <v>5</v>
      </c>
      <c r="K84" s="11"/>
      <c r="L84" s="59" t="s">
        <v>13</v>
      </c>
      <c r="M84" s="59"/>
      <c r="N84" s="2"/>
      <c r="O84" s="2"/>
      <c r="P84" s="11"/>
      <c r="Q84" s="11"/>
      <c r="R84" s="2"/>
      <c r="S84" s="33"/>
      <c r="T84" s="33"/>
      <c r="U84" s="33"/>
      <c r="V84" s="33"/>
      <c r="W84" s="33"/>
    </row>
    <row r="85" spans="1:23" ht="4.5" customHeight="1" x14ac:dyDescent="0.25">
      <c r="A85" s="2"/>
      <c r="B85" s="2"/>
      <c r="C85" s="3"/>
      <c r="D85" s="3"/>
      <c r="E85" s="3"/>
      <c r="F85" s="3"/>
      <c r="G85" s="3"/>
      <c r="H85" s="11"/>
      <c r="I85" s="3"/>
      <c r="J85" s="11"/>
      <c r="K85" s="11"/>
      <c r="L85" s="11"/>
      <c r="M85" s="11"/>
      <c r="N85" s="2"/>
      <c r="O85" s="2"/>
      <c r="P85" s="11"/>
      <c r="Q85" s="11"/>
      <c r="R85" s="2"/>
      <c r="S85" s="33"/>
      <c r="T85" s="33"/>
      <c r="U85" s="33"/>
      <c r="V85" s="33"/>
      <c r="W85" s="33"/>
    </row>
    <row r="86" spans="1:23" ht="12.75" customHeight="1" x14ac:dyDescent="0.25">
      <c r="A86" s="70" t="s">
        <v>11</v>
      </c>
      <c r="B86" s="71"/>
      <c r="C86" s="72" t="s">
        <v>69</v>
      </c>
      <c r="D86" s="72"/>
      <c r="E86" s="72" t="s">
        <v>8</v>
      </c>
      <c r="F86" s="72"/>
      <c r="G86" s="72" t="s">
        <v>12</v>
      </c>
      <c r="H86" s="72"/>
      <c r="I86" s="72" t="s">
        <v>65</v>
      </c>
      <c r="J86" s="72"/>
      <c r="K86" s="15" t="s">
        <v>6</v>
      </c>
      <c r="L86" s="3"/>
      <c r="M86" s="3"/>
      <c r="N86" s="2"/>
      <c r="O86" s="2"/>
      <c r="P86" s="2"/>
      <c r="Q86" s="2"/>
      <c r="R86" s="2"/>
      <c r="S86" s="33"/>
      <c r="T86" s="33"/>
      <c r="U86" s="33"/>
      <c r="V86" s="33"/>
      <c r="W86" s="33"/>
    </row>
    <row r="87" spans="1:23" ht="13.5" customHeight="1" x14ac:dyDescent="0.25">
      <c r="A87" s="67"/>
      <c r="B87" s="68"/>
      <c r="C87" s="67"/>
      <c r="D87" s="68"/>
      <c r="E87" s="67"/>
      <c r="F87" s="68"/>
      <c r="G87" s="67"/>
      <c r="H87" s="73"/>
      <c r="I87" s="67"/>
      <c r="J87" s="73"/>
      <c r="K87" s="46"/>
      <c r="L87" s="48"/>
      <c r="M87" s="40"/>
      <c r="N87" s="20"/>
      <c r="O87" s="20"/>
      <c r="P87" s="20"/>
      <c r="Q87" s="20"/>
      <c r="R87" s="20"/>
      <c r="S87" s="33"/>
      <c r="T87" s="33"/>
      <c r="U87" s="33"/>
      <c r="V87" s="33"/>
      <c r="W87" s="33"/>
    </row>
    <row r="88" spans="1:23" ht="13.5" customHeight="1" x14ac:dyDescent="0.25">
      <c r="A88" s="67"/>
      <c r="B88" s="68"/>
      <c r="C88" s="67"/>
      <c r="D88" s="68"/>
      <c r="E88" s="67"/>
      <c r="F88" s="68"/>
      <c r="G88" s="67"/>
      <c r="H88" s="73"/>
      <c r="I88" s="67"/>
      <c r="J88" s="73"/>
      <c r="K88" s="30"/>
      <c r="L88" s="19"/>
      <c r="M88" s="51" t="s">
        <v>68</v>
      </c>
      <c r="N88" s="51"/>
      <c r="O88" s="51"/>
      <c r="P88" s="51"/>
      <c r="Q88" s="51"/>
      <c r="R88" s="51"/>
      <c r="S88" s="33"/>
      <c r="T88" s="33"/>
      <c r="U88" s="33"/>
      <c r="V88" s="33"/>
      <c r="W88" s="33"/>
    </row>
    <row r="89" spans="1:23" ht="13.5" customHeight="1" x14ac:dyDescent="0.25">
      <c r="A89" s="67"/>
      <c r="B89" s="68"/>
      <c r="C89" s="67"/>
      <c r="D89" s="68"/>
      <c r="E89" s="67"/>
      <c r="F89" s="68"/>
      <c r="G89" s="67"/>
      <c r="H89" s="73"/>
      <c r="I89" s="67"/>
      <c r="J89" s="73"/>
      <c r="K89" s="30"/>
      <c r="M89" s="52" t="s">
        <v>20</v>
      </c>
      <c r="N89" s="52"/>
      <c r="O89" s="52"/>
      <c r="P89" s="52"/>
      <c r="Q89" s="52"/>
      <c r="R89" s="52"/>
      <c r="S89" s="33"/>
      <c r="T89" s="33"/>
      <c r="U89" s="33"/>
      <c r="V89" s="33"/>
      <c r="W89" s="33"/>
    </row>
    <row r="90" spans="1:23" ht="13.5" customHeight="1" x14ac:dyDescent="0.25">
      <c r="A90" s="67"/>
      <c r="B90" s="68"/>
      <c r="C90" s="67"/>
      <c r="D90" s="68"/>
      <c r="E90" s="67"/>
      <c r="F90" s="68"/>
      <c r="G90" s="67"/>
      <c r="H90" s="73"/>
      <c r="I90" s="67"/>
      <c r="J90" s="73"/>
      <c r="K90" s="30"/>
      <c r="L90" s="47"/>
      <c r="M90" s="52"/>
      <c r="N90" s="52"/>
      <c r="O90" s="52"/>
      <c r="P90" s="52"/>
      <c r="Q90" s="52"/>
      <c r="R90" s="52"/>
      <c r="S90" s="33"/>
      <c r="T90" s="33"/>
      <c r="U90" s="33"/>
      <c r="V90" s="33"/>
      <c r="W90" s="33"/>
    </row>
    <row r="91" spans="1:23" ht="17.25" customHeight="1" x14ac:dyDescent="0.25">
      <c r="A91" s="59"/>
      <c r="B91" s="59"/>
      <c r="C91" s="59"/>
      <c r="D91" s="59"/>
      <c r="E91" s="59"/>
      <c r="F91" s="59"/>
      <c r="G91" s="3"/>
      <c r="H91" s="66"/>
      <c r="I91" s="66"/>
      <c r="J91" s="66"/>
      <c r="K91" s="66"/>
      <c r="L91" s="66"/>
      <c r="M91" s="66"/>
      <c r="N91" s="12"/>
      <c r="O91" s="12"/>
      <c r="P91" s="2"/>
      <c r="Q91" s="2"/>
      <c r="R91" s="2"/>
      <c r="S91" s="33"/>
      <c r="T91" s="33"/>
      <c r="U91" s="33"/>
      <c r="V91" s="33"/>
      <c r="W91" s="33"/>
    </row>
    <row r="92" spans="1:23" ht="17.25" customHeight="1" x14ac:dyDescent="0.25">
      <c r="A92" s="11"/>
      <c r="B92" s="11"/>
      <c r="C92" s="11"/>
      <c r="D92" s="11"/>
      <c r="E92" s="11"/>
      <c r="F92" s="11"/>
      <c r="G92" s="3"/>
      <c r="H92" s="3"/>
      <c r="I92" s="3"/>
      <c r="J92" s="3"/>
      <c r="K92" s="3"/>
      <c r="L92" s="3"/>
      <c r="M92" s="3"/>
      <c r="N92" s="12"/>
      <c r="O92" s="12"/>
      <c r="P92" s="2"/>
      <c r="Q92" s="2"/>
      <c r="R92" s="2"/>
      <c r="S92" s="33"/>
      <c r="T92" s="33"/>
      <c r="U92" s="33"/>
      <c r="V92" s="33"/>
      <c r="W92" s="33"/>
    </row>
    <row r="93" spans="1:23" ht="17.25" customHeight="1" x14ac:dyDescent="0.25">
      <c r="A93" s="11"/>
      <c r="B93" s="11"/>
      <c r="C93" s="11"/>
      <c r="D93" s="11"/>
      <c r="E93" s="11"/>
      <c r="F93" s="11"/>
      <c r="G93" s="3"/>
      <c r="H93" s="3"/>
      <c r="I93" s="3"/>
      <c r="J93" s="3"/>
      <c r="K93" s="3"/>
      <c r="L93" s="3"/>
      <c r="M93" s="3"/>
      <c r="N93" s="12"/>
      <c r="O93" s="12"/>
      <c r="P93" s="2"/>
      <c r="Q93" s="2"/>
      <c r="R93" s="2"/>
      <c r="S93" s="33"/>
      <c r="T93" s="33"/>
      <c r="U93" s="33"/>
      <c r="V93" s="33"/>
      <c r="W93" s="33"/>
    </row>
    <row r="94" spans="1:23" ht="12" customHeight="1" x14ac:dyDescent="0.25">
      <c r="A94" s="16" t="s">
        <v>7</v>
      </c>
      <c r="B94" s="16"/>
      <c r="C94" s="16"/>
      <c r="D94" s="16" t="s">
        <v>15</v>
      </c>
      <c r="E94" s="16"/>
      <c r="F94" s="17" t="s">
        <v>16</v>
      </c>
      <c r="G94" s="3"/>
      <c r="H94" s="74" t="s">
        <v>17</v>
      </c>
      <c r="I94" s="74"/>
      <c r="J94" s="74"/>
      <c r="K94" s="18" t="s">
        <v>15</v>
      </c>
      <c r="L94" s="18"/>
      <c r="M94" s="23" t="s">
        <v>16</v>
      </c>
      <c r="N94" s="2"/>
      <c r="O94" s="2"/>
      <c r="P94" s="2"/>
      <c r="Q94" s="2"/>
      <c r="R94" s="2"/>
      <c r="S94" s="33"/>
      <c r="T94" s="33"/>
      <c r="U94" s="33"/>
      <c r="V94" s="33"/>
      <c r="W94" s="33"/>
    </row>
    <row r="95" spans="1:23" ht="11.25" customHeight="1" x14ac:dyDescent="0.25">
      <c r="A95" s="75" t="s">
        <v>70</v>
      </c>
      <c r="B95" s="75"/>
      <c r="C95" s="75"/>
      <c r="D95" s="75"/>
      <c r="E95" s="75"/>
      <c r="F95" s="75"/>
      <c r="G95" s="3"/>
      <c r="H95" s="19" t="s">
        <v>18</v>
      </c>
      <c r="I95" s="3"/>
      <c r="J95" s="3"/>
      <c r="K95" s="3"/>
      <c r="L95" s="2"/>
      <c r="M95" s="3"/>
      <c r="N95" s="2"/>
      <c r="O95" s="2"/>
      <c r="P95" s="2"/>
      <c r="Q95" s="2"/>
      <c r="R95" s="2"/>
      <c r="S95" s="33"/>
      <c r="T95" s="33"/>
      <c r="U95" s="33"/>
      <c r="V95" s="33"/>
      <c r="W95" s="33"/>
    </row>
    <row r="96" spans="1:23" x14ac:dyDescent="0.25">
      <c r="A96" s="75"/>
      <c r="B96" s="75"/>
      <c r="C96" s="75"/>
      <c r="D96" s="75"/>
      <c r="E96" s="75"/>
      <c r="F96" s="75"/>
      <c r="G96" s="3"/>
      <c r="H96" s="75" t="s">
        <v>19</v>
      </c>
      <c r="I96" s="75"/>
      <c r="J96" s="75"/>
      <c r="K96" s="75"/>
      <c r="L96" s="75"/>
      <c r="M96" s="75"/>
      <c r="N96" s="2"/>
      <c r="O96" s="2"/>
      <c r="P96" s="2"/>
      <c r="Q96" s="2"/>
      <c r="R96" s="2"/>
      <c r="S96" s="33"/>
      <c r="T96" s="33"/>
      <c r="U96" s="33"/>
      <c r="V96" s="33"/>
      <c r="W96" s="33"/>
    </row>
    <row r="97" spans="1:23" x14ac:dyDescent="0.25">
      <c r="A97" s="2"/>
      <c r="B97" s="2"/>
      <c r="C97" s="3"/>
      <c r="D97" s="3"/>
      <c r="E97" s="3"/>
      <c r="F97" s="5"/>
      <c r="G97" s="5"/>
      <c r="H97" s="75"/>
      <c r="I97" s="75"/>
      <c r="J97" s="75"/>
      <c r="K97" s="75"/>
      <c r="L97" s="75"/>
      <c r="M97" s="75"/>
      <c r="N97" s="2"/>
      <c r="O97" s="2"/>
      <c r="P97" s="2"/>
      <c r="Q97" s="2"/>
      <c r="R97" s="2"/>
      <c r="S97" s="33"/>
      <c r="T97" s="33"/>
      <c r="U97" s="33"/>
      <c r="V97" s="33"/>
      <c r="W97" s="33"/>
    </row>
    <row r="98" spans="1:23" x14ac:dyDescent="0.25">
      <c r="A98" s="2"/>
      <c r="B98" s="2"/>
      <c r="C98" s="3"/>
      <c r="D98" s="3"/>
      <c r="E98" s="3"/>
      <c r="F98" s="5"/>
      <c r="G98" s="5"/>
      <c r="H98" s="3"/>
      <c r="I98" s="3"/>
      <c r="J98" s="3"/>
      <c r="K98" s="3"/>
      <c r="L98" s="3"/>
      <c r="M98" s="3"/>
      <c r="N98" s="2"/>
      <c r="O98" s="2"/>
      <c r="P98" s="2"/>
      <c r="Q98" s="2"/>
      <c r="R98" s="2"/>
    </row>
    <row r="103" spans="1:23" hidden="1" x14ac:dyDescent="0.25">
      <c r="C103" s="4" t="s">
        <v>28</v>
      </c>
      <c r="E103" s="32"/>
    </row>
    <row r="104" spans="1:23" hidden="1" x14ac:dyDescent="0.25">
      <c r="C104" s="4" t="s">
        <v>30</v>
      </c>
      <c r="E104" s="32">
        <f ca="1">E105+365</f>
        <v>45602</v>
      </c>
      <c r="F104" s="4">
        <f>YEAR(M48)</f>
        <v>2023</v>
      </c>
      <c r="G104" s="4">
        <f>IF(J48="January",1,IF(J48="February",2,IF(J48="March",3,IF(J48="April",4,IF(J48="May",5,IF(J48="June",6,IF(J48="July",7,IF(J48="August",8,IF(J48="September",9,IF(J48="October",10,IF(J48="November",11,IF(J48="December",12,))))))))))))</f>
        <v>10</v>
      </c>
      <c r="H104" s="4">
        <f>A52</f>
        <v>1</v>
      </c>
      <c r="I104" s="4">
        <f>H52</f>
        <v>17</v>
      </c>
      <c r="J104" s="41">
        <f>DATE(F$104,G$104,H104)</f>
        <v>45200</v>
      </c>
      <c r="K104" s="41">
        <f t="shared" ref="K104:K118" si="22">DATE(F$104,G$104,I104)</f>
        <v>45216</v>
      </c>
      <c r="L104" s="4">
        <f>WEEKDAY(J104,1)</f>
        <v>1</v>
      </c>
      <c r="M104" s="4">
        <f>WEEKDAY(K104,1)</f>
        <v>3</v>
      </c>
      <c r="P104" s="4">
        <f>IFERROR(L104,"")</f>
        <v>1</v>
      </c>
      <c r="Q104" s="4"/>
      <c r="R104" s="4">
        <f>IFERROR(M104,"")</f>
        <v>3</v>
      </c>
    </row>
    <row r="105" spans="1:23" hidden="1" x14ac:dyDescent="0.25">
      <c r="C105" s="4" t="s">
        <v>31</v>
      </c>
      <c r="E105" s="32">
        <f ca="1">TODAY()</f>
        <v>45237</v>
      </c>
      <c r="H105" s="4">
        <f>A54</f>
        <v>2</v>
      </c>
      <c r="I105" s="4">
        <f>H54</f>
        <v>18</v>
      </c>
      <c r="J105" s="41">
        <f t="shared" ref="J105:J119" si="23">DATE(F$104,G$104,H105)</f>
        <v>45201</v>
      </c>
      <c r="K105" s="41">
        <f t="shared" si="22"/>
        <v>45217</v>
      </c>
      <c r="L105" s="4">
        <f t="shared" ref="L105:L119" si="24">WEEKDAY(J105,1)</f>
        <v>2</v>
      </c>
      <c r="M105" s="4">
        <f t="shared" ref="M105:M118" si="25">WEEKDAY(K105,1)</f>
        <v>4</v>
      </c>
      <c r="P105" s="4">
        <f t="shared" ref="P105:P119" si="26">IFERROR(L105,"")</f>
        <v>2</v>
      </c>
      <c r="Q105" s="4"/>
      <c r="R105" s="4">
        <f t="shared" ref="R105:R118" si="27">IFERROR(M105,"")</f>
        <v>4</v>
      </c>
    </row>
    <row r="106" spans="1:23" hidden="1" x14ac:dyDescent="0.25">
      <c r="C106" s="4" t="s">
        <v>32</v>
      </c>
      <c r="E106" s="32">
        <f ca="1">E105-365</f>
        <v>44872</v>
      </c>
      <c r="H106" s="4">
        <f>A56</f>
        <v>3</v>
      </c>
      <c r="I106" s="4">
        <f>H56</f>
        <v>19</v>
      </c>
      <c r="J106" s="41">
        <f t="shared" si="23"/>
        <v>45202</v>
      </c>
      <c r="K106" s="41">
        <f t="shared" si="22"/>
        <v>45218</v>
      </c>
      <c r="L106" s="4">
        <f t="shared" si="24"/>
        <v>3</v>
      </c>
      <c r="M106" s="4">
        <f t="shared" si="25"/>
        <v>5</v>
      </c>
      <c r="P106" s="4">
        <f t="shared" si="26"/>
        <v>3</v>
      </c>
      <c r="Q106" s="4"/>
      <c r="R106" s="4">
        <f t="shared" si="27"/>
        <v>5</v>
      </c>
    </row>
    <row r="107" spans="1:23" hidden="1" x14ac:dyDescent="0.25">
      <c r="C107" s="4" t="s">
        <v>33</v>
      </c>
      <c r="H107" s="4">
        <f>A58</f>
        <v>4</v>
      </c>
      <c r="I107" s="4">
        <f>H58</f>
        <v>20</v>
      </c>
      <c r="J107" s="41">
        <f t="shared" si="23"/>
        <v>45203</v>
      </c>
      <c r="K107" s="41">
        <f t="shared" si="22"/>
        <v>45219</v>
      </c>
      <c r="L107" s="4">
        <f t="shared" si="24"/>
        <v>4</v>
      </c>
      <c r="M107" s="4">
        <f t="shared" si="25"/>
        <v>6</v>
      </c>
      <c r="P107" s="4">
        <f t="shared" si="26"/>
        <v>4</v>
      </c>
      <c r="Q107" s="4"/>
      <c r="R107" s="4">
        <f t="shared" si="27"/>
        <v>6</v>
      </c>
    </row>
    <row r="108" spans="1:23" hidden="1" x14ac:dyDescent="0.25">
      <c r="C108" s="4" t="s">
        <v>34</v>
      </c>
      <c r="H108" s="4">
        <f>A60</f>
        <v>5</v>
      </c>
      <c r="I108" s="4">
        <f>H60</f>
        <v>21</v>
      </c>
      <c r="J108" s="41">
        <f t="shared" si="23"/>
        <v>45204</v>
      </c>
      <c r="K108" s="41">
        <f t="shared" si="22"/>
        <v>45220</v>
      </c>
      <c r="L108" s="4">
        <f t="shared" si="24"/>
        <v>5</v>
      </c>
      <c r="M108" s="4">
        <f t="shared" si="25"/>
        <v>7</v>
      </c>
      <c r="P108" s="4">
        <f t="shared" si="26"/>
        <v>5</v>
      </c>
      <c r="Q108" s="4"/>
      <c r="R108" s="4">
        <f t="shared" si="27"/>
        <v>7</v>
      </c>
    </row>
    <row r="109" spans="1:23" hidden="1" x14ac:dyDescent="0.25">
      <c r="C109" s="4" t="s">
        <v>35</v>
      </c>
      <c r="H109" s="4">
        <f>A62</f>
        <v>6</v>
      </c>
      <c r="I109" s="4">
        <f>H62</f>
        <v>22</v>
      </c>
      <c r="J109" s="41">
        <f t="shared" si="23"/>
        <v>45205</v>
      </c>
      <c r="K109" s="41">
        <f t="shared" si="22"/>
        <v>45221</v>
      </c>
      <c r="L109" s="4">
        <f t="shared" si="24"/>
        <v>6</v>
      </c>
      <c r="M109" s="4">
        <f t="shared" si="25"/>
        <v>1</v>
      </c>
      <c r="P109" s="4">
        <f t="shared" si="26"/>
        <v>6</v>
      </c>
      <c r="Q109" s="4"/>
      <c r="R109" s="4">
        <f t="shared" si="27"/>
        <v>1</v>
      </c>
    </row>
    <row r="110" spans="1:23" hidden="1" x14ac:dyDescent="0.25">
      <c r="C110" s="4" t="s">
        <v>36</v>
      </c>
      <c r="H110" s="4">
        <f>A64</f>
        <v>7</v>
      </c>
      <c r="I110" s="4">
        <f>H64</f>
        <v>23</v>
      </c>
      <c r="J110" s="41">
        <f t="shared" si="23"/>
        <v>45206</v>
      </c>
      <c r="K110" s="41">
        <f t="shared" si="22"/>
        <v>45222</v>
      </c>
      <c r="L110" s="4">
        <f t="shared" si="24"/>
        <v>7</v>
      </c>
      <c r="M110" s="4">
        <f t="shared" si="25"/>
        <v>2</v>
      </c>
      <c r="P110" s="4">
        <f t="shared" si="26"/>
        <v>7</v>
      </c>
      <c r="Q110" s="4"/>
      <c r="R110" s="4">
        <f t="shared" si="27"/>
        <v>2</v>
      </c>
    </row>
    <row r="111" spans="1:23" hidden="1" x14ac:dyDescent="0.25">
      <c r="C111" s="4" t="s">
        <v>37</v>
      </c>
      <c r="H111" s="4">
        <f>A66</f>
        <v>8</v>
      </c>
      <c r="I111" s="4">
        <f>H66</f>
        <v>24</v>
      </c>
      <c r="J111" s="41">
        <f t="shared" si="23"/>
        <v>45207</v>
      </c>
      <c r="K111" s="41">
        <f t="shared" si="22"/>
        <v>45223</v>
      </c>
      <c r="L111" s="4">
        <f t="shared" si="24"/>
        <v>1</v>
      </c>
      <c r="M111" s="4">
        <f t="shared" si="25"/>
        <v>3</v>
      </c>
      <c r="P111" s="4">
        <f t="shared" si="26"/>
        <v>1</v>
      </c>
      <c r="Q111" s="4"/>
      <c r="R111" s="4">
        <f t="shared" si="27"/>
        <v>3</v>
      </c>
    </row>
    <row r="112" spans="1:23" hidden="1" x14ac:dyDescent="0.25">
      <c r="C112" s="4" t="s">
        <v>38</v>
      </c>
      <c r="H112" s="4">
        <f>A68</f>
        <v>9</v>
      </c>
      <c r="I112" s="4">
        <f>H68</f>
        <v>25</v>
      </c>
      <c r="J112" s="41">
        <f t="shared" si="23"/>
        <v>45208</v>
      </c>
      <c r="K112" s="41">
        <f t="shared" si="22"/>
        <v>45224</v>
      </c>
      <c r="L112" s="4">
        <f t="shared" si="24"/>
        <v>2</v>
      </c>
      <c r="M112" s="4">
        <f t="shared" si="25"/>
        <v>4</v>
      </c>
      <c r="P112" s="4">
        <f t="shared" si="26"/>
        <v>2</v>
      </c>
      <c r="Q112" s="4"/>
      <c r="R112" s="4">
        <f t="shared" si="27"/>
        <v>4</v>
      </c>
    </row>
    <row r="113" spans="3:18" hidden="1" x14ac:dyDescent="0.25">
      <c r="C113" s="4" t="s">
        <v>39</v>
      </c>
      <c r="H113" s="4">
        <f>A70</f>
        <v>10</v>
      </c>
      <c r="I113" s="4">
        <f>H70</f>
        <v>26</v>
      </c>
      <c r="J113" s="41">
        <f t="shared" si="23"/>
        <v>45209</v>
      </c>
      <c r="K113" s="41">
        <f t="shared" si="22"/>
        <v>45225</v>
      </c>
      <c r="L113" s="4">
        <f t="shared" si="24"/>
        <v>3</v>
      </c>
      <c r="M113" s="4">
        <f t="shared" si="25"/>
        <v>5</v>
      </c>
      <c r="P113" s="4">
        <f t="shared" si="26"/>
        <v>3</v>
      </c>
      <c r="Q113" s="4"/>
      <c r="R113" s="4">
        <f t="shared" si="27"/>
        <v>5</v>
      </c>
    </row>
    <row r="114" spans="3:18" hidden="1" x14ac:dyDescent="0.25">
      <c r="C114" s="4" t="s">
        <v>40</v>
      </c>
      <c r="H114" s="4">
        <f>A72</f>
        <v>11</v>
      </c>
      <c r="I114" s="4">
        <f>H72</f>
        <v>27</v>
      </c>
      <c r="J114" s="41">
        <f t="shared" si="23"/>
        <v>45210</v>
      </c>
      <c r="K114" s="41">
        <f t="shared" si="22"/>
        <v>45226</v>
      </c>
      <c r="L114" s="4">
        <f t="shared" si="24"/>
        <v>4</v>
      </c>
      <c r="M114" s="4">
        <f t="shared" si="25"/>
        <v>6</v>
      </c>
      <c r="P114" s="4">
        <f t="shared" si="26"/>
        <v>4</v>
      </c>
      <c r="Q114" s="4"/>
      <c r="R114" s="4">
        <f t="shared" si="27"/>
        <v>6</v>
      </c>
    </row>
    <row r="115" spans="3:18" hidden="1" x14ac:dyDescent="0.25">
      <c r="H115" s="4">
        <f>A74</f>
        <v>12</v>
      </c>
      <c r="I115" s="4">
        <f>H74</f>
        <v>28</v>
      </c>
      <c r="J115" s="41">
        <f t="shared" si="23"/>
        <v>45211</v>
      </c>
      <c r="K115" s="41">
        <f t="shared" si="22"/>
        <v>45227</v>
      </c>
      <c r="L115" s="4">
        <f t="shared" si="24"/>
        <v>5</v>
      </c>
      <c r="M115" s="4">
        <f t="shared" si="25"/>
        <v>7</v>
      </c>
      <c r="P115" s="4">
        <f t="shared" si="26"/>
        <v>5</v>
      </c>
      <c r="Q115" s="4"/>
      <c r="R115" s="4">
        <f t="shared" si="27"/>
        <v>7</v>
      </c>
    </row>
    <row r="116" spans="3:18" hidden="1" x14ac:dyDescent="0.25">
      <c r="H116" s="4">
        <f>A76</f>
        <v>13</v>
      </c>
      <c r="I116" s="4">
        <f>H76</f>
        <v>29</v>
      </c>
      <c r="J116" s="41">
        <f t="shared" si="23"/>
        <v>45212</v>
      </c>
      <c r="K116" s="41">
        <f t="shared" si="22"/>
        <v>45228</v>
      </c>
      <c r="L116" s="4">
        <f t="shared" si="24"/>
        <v>6</v>
      </c>
      <c r="M116" s="4">
        <f t="shared" si="25"/>
        <v>1</v>
      </c>
      <c r="P116" s="4">
        <f t="shared" si="26"/>
        <v>6</v>
      </c>
      <c r="Q116" s="4"/>
      <c r="R116" s="4">
        <f t="shared" si="27"/>
        <v>1</v>
      </c>
    </row>
    <row r="117" spans="3:18" hidden="1" x14ac:dyDescent="0.25">
      <c r="H117" s="4">
        <f>A78</f>
        <v>14</v>
      </c>
      <c r="I117" s="4">
        <f>H78</f>
        <v>30</v>
      </c>
      <c r="J117" s="41">
        <f t="shared" si="23"/>
        <v>45213</v>
      </c>
      <c r="K117" s="41">
        <f t="shared" si="22"/>
        <v>45229</v>
      </c>
      <c r="L117" s="4">
        <f t="shared" si="24"/>
        <v>7</v>
      </c>
      <c r="M117" s="4">
        <f t="shared" si="25"/>
        <v>2</v>
      </c>
      <c r="P117" s="4">
        <f t="shared" si="26"/>
        <v>7</v>
      </c>
      <c r="Q117" s="4"/>
      <c r="R117" s="4">
        <f t="shared" si="27"/>
        <v>2</v>
      </c>
    </row>
    <row r="118" spans="3:18" hidden="1" x14ac:dyDescent="0.25">
      <c r="H118" s="4">
        <f>A80</f>
        <v>15</v>
      </c>
      <c r="I118" s="4">
        <f>H80</f>
        <v>31</v>
      </c>
      <c r="J118" s="41">
        <f t="shared" si="23"/>
        <v>45214</v>
      </c>
      <c r="K118" s="41">
        <f t="shared" si="22"/>
        <v>45230</v>
      </c>
      <c r="L118" s="4">
        <f t="shared" si="24"/>
        <v>1</v>
      </c>
      <c r="M118" s="4">
        <f t="shared" si="25"/>
        <v>3</v>
      </c>
      <c r="P118" s="4">
        <f t="shared" si="26"/>
        <v>1</v>
      </c>
      <c r="Q118" s="4"/>
      <c r="R118" s="4">
        <f t="shared" si="27"/>
        <v>3</v>
      </c>
    </row>
    <row r="119" spans="3:18" hidden="1" x14ac:dyDescent="0.25">
      <c r="H119" s="4">
        <f>A82</f>
        <v>16</v>
      </c>
      <c r="J119" s="41">
        <f t="shared" si="23"/>
        <v>45215</v>
      </c>
      <c r="L119" s="4">
        <f t="shared" si="24"/>
        <v>2</v>
      </c>
      <c r="P119" s="4">
        <f t="shared" si="26"/>
        <v>2</v>
      </c>
      <c r="Q119" s="4"/>
      <c r="R119" s="4"/>
    </row>
  </sheetData>
  <sheetProtection algorithmName="SHA-512" hashValue="xZquqWU3jSRrEt+QxfVIKc8V6zYiZqK52cAOjsx9nWAF1/hPUE0g4LIeXJtcJIlRkg4sYt9iyW9ajY7V+WnZPA==" saltValue="9B9wUBbuTwTnqfDXGQ6Dmg==" spinCount="100000" sheet="1" objects="1" scenarios="1" selectLockedCells="1"/>
  <dataConsolidate/>
  <mergeCells count="184">
    <mergeCell ref="I87:J87"/>
    <mergeCell ref="I88:J88"/>
    <mergeCell ref="I89:J89"/>
    <mergeCell ref="I90:J90"/>
    <mergeCell ref="H94:J94"/>
    <mergeCell ref="A95:F96"/>
    <mergeCell ref="H96:M97"/>
    <mergeCell ref="G87:H87"/>
    <mergeCell ref="G88:H88"/>
    <mergeCell ref="G89:H89"/>
    <mergeCell ref="G90:H90"/>
    <mergeCell ref="P49:R49"/>
    <mergeCell ref="E48:H48"/>
    <mergeCell ref="E49:H49"/>
    <mergeCell ref="B79:C79"/>
    <mergeCell ref="B80:C80"/>
    <mergeCell ref="B66:C66"/>
    <mergeCell ref="B67:C67"/>
    <mergeCell ref="P48:R48"/>
    <mergeCell ref="A86:B86"/>
    <mergeCell ref="C86:D86"/>
    <mergeCell ref="E86:F86"/>
    <mergeCell ref="G86:H86"/>
    <mergeCell ref="D67:E67"/>
    <mergeCell ref="D59:E59"/>
    <mergeCell ref="D61:E61"/>
    <mergeCell ref="D62:E62"/>
    <mergeCell ref="B75:C75"/>
    <mergeCell ref="B76:C76"/>
    <mergeCell ref="B77:C77"/>
    <mergeCell ref="I86:J86"/>
    <mergeCell ref="B63:C63"/>
    <mergeCell ref="D63:E63"/>
    <mergeCell ref="B64:C64"/>
    <mergeCell ref="B65:C65"/>
    <mergeCell ref="D74:E74"/>
    <mergeCell ref="C48:D48"/>
    <mergeCell ref="C49:D49"/>
    <mergeCell ref="A89:B89"/>
    <mergeCell ref="C84:E84"/>
    <mergeCell ref="C89:D89"/>
    <mergeCell ref="B59:C59"/>
    <mergeCell ref="B60:C60"/>
    <mergeCell ref="B61:C61"/>
    <mergeCell ref="B62:C62"/>
    <mergeCell ref="A48:B48"/>
    <mergeCell ref="A49:B49"/>
    <mergeCell ref="H91:M91"/>
    <mergeCell ref="B51:C51"/>
    <mergeCell ref="D51:E51"/>
    <mergeCell ref="B52:C52"/>
    <mergeCell ref="E89:F89"/>
    <mergeCell ref="A90:B90"/>
    <mergeCell ref="C90:D90"/>
    <mergeCell ref="E90:F90"/>
    <mergeCell ref="A87:B87"/>
    <mergeCell ref="C87:D87"/>
    <mergeCell ref="E87:F87"/>
    <mergeCell ref="A88:B88"/>
    <mergeCell ref="C88:D88"/>
    <mergeCell ref="E88:F88"/>
    <mergeCell ref="D76:E76"/>
    <mergeCell ref="D77:E77"/>
    <mergeCell ref="B56:C56"/>
    <mergeCell ref="D60:E60"/>
    <mergeCell ref="D58:E58"/>
    <mergeCell ref="B58:C58"/>
    <mergeCell ref="D52:E52"/>
    <mergeCell ref="B53:C53"/>
    <mergeCell ref="D53:E53"/>
    <mergeCell ref="B54:C54"/>
    <mergeCell ref="D54:E54"/>
    <mergeCell ref="D55:E55"/>
    <mergeCell ref="B55:C55"/>
    <mergeCell ref="D56:E56"/>
    <mergeCell ref="B57:C57"/>
    <mergeCell ref="D57:E57"/>
    <mergeCell ref="B81:C81"/>
    <mergeCell ref="D81:E81"/>
    <mergeCell ref="D82:E82"/>
    <mergeCell ref="B82:C82"/>
    <mergeCell ref="B83:C83"/>
    <mergeCell ref="D83:E83"/>
    <mergeCell ref="D68:E68"/>
    <mergeCell ref="B68:C68"/>
    <mergeCell ref="B69:C69"/>
    <mergeCell ref="D69:E69"/>
    <mergeCell ref="B70:C70"/>
    <mergeCell ref="D70:E70"/>
    <mergeCell ref="D78:E78"/>
    <mergeCell ref="D79:E79"/>
    <mergeCell ref="D71:E71"/>
    <mergeCell ref="D72:E72"/>
    <mergeCell ref="B78:C78"/>
    <mergeCell ref="B71:C71"/>
    <mergeCell ref="B72:C72"/>
    <mergeCell ref="B73:C73"/>
    <mergeCell ref="B74:C74"/>
    <mergeCell ref="I80:J80"/>
    <mergeCell ref="I79:J79"/>
    <mergeCell ref="I78:J78"/>
    <mergeCell ref="I77:J77"/>
    <mergeCell ref="I76:J76"/>
    <mergeCell ref="D64:E64"/>
    <mergeCell ref="D65:E65"/>
    <mergeCell ref="D66:E66"/>
    <mergeCell ref="I66:J66"/>
    <mergeCell ref="I65:J65"/>
    <mergeCell ref="I64:J64"/>
    <mergeCell ref="D73:E73"/>
    <mergeCell ref="D75:E75"/>
    <mergeCell ref="D80:E80"/>
    <mergeCell ref="I52:J52"/>
    <mergeCell ref="K67:L67"/>
    <mergeCell ref="K68:L68"/>
    <mergeCell ref="K57:L57"/>
    <mergeCell ref="K58:L58"/>
    <mergeCell ref="K59:L59"/>
    <mergeCell ref="K60:L60"/>
    <mergeCell ref="K61:L61"/>
    <mergeCell ref="K62:L62"/>
    <mergeCell ref="K52:L52"/>
    <mergeCell ref="K54:L54"/>
    <mergeCell ref="K55:L55"/>
    <mergeCell ref="K56:L56"/>
    <mergeCell ref="I53:J53"/>
    <mergeCell ref="I54:J54"/>
    <mergeCell ref="I55:J55"/>
    <mergeCell ref="I56:J56"/>
    <mergeCell ref="I63:J63"/>
    <mergeCell ref="I62:J62"/>
    <mergeCell ref="I61:J61"/>
    <mergeCell ref="I60:J60"/>
    <mergeCell ref="I59:J59"/>
    <mergeCell ref="I58:J58"/>
    <mergeCell ref="I57:J57"/>
    <mergeCell ref="A91:F91"/>
    <mergeCell ref="K75:L75"/>
    <mergeCell ref="K76:L76"/>
    <mergeCell ref="K77:L77"/>
    <mergeCell ref="K78:L78"/>
    <mergeCell ref="K79:L79"/>
    <mergeCell ref="K80:L80"/>
    <mergeCell ref="K69:L69"/>
    <mergeCell ref="K70:L70"/>
    <mergeCell ref="K71:L71"/>
    <mergeCell ref="K72:L72"/>
    <mergeCell ref="K73:L73"/>
    <mergeCell ref="K74:L74"/>
    <mergeCell ref="I69:J69"/>
    <mergeCell ref="K81:L81"/>
    <mergeCell ref="L83:M83"/>
    <mergeCell ref="L84:M84"/>
    <mergeCell ref="I75:J75"/>
    <mergeCell ref="I74:J74"/>
    <mergeCell ref="I73:J73"/>
    <mergeCell ref="I72:J72"/>
    <mergeCell ref="I71:J71"/>
    <mergeCell ref="I70:J70"/>
    <mergeCell ref="I81:J81"/>
    <mergeCell ref="N52:R58"/>
    <mergeCell ref="M88:R88"/>
    <mergeCell ref="M89:R90"/>
    <mergeCell ref="B14:P15"/>
    <mergeCell ref="B26:P27"/>
    <mergeCell ref="B28:P29"/>
    <mergeCell ref="B30:P31"/>
    <mergeCell ref="A1:P1"/>
    <mergeCell ref="A2:P2"/>
    <mergeCell ref="A3:P3"/>
    <mergeCell ref="B7:P8"/>
    <mergeCell ref="B10:P11"/>
    <mergeCell ref="B12:P13"/>
    <mergeCell ref="J48:K48"/>
    <mergeCell ref="J49:K49"/>
    <mergeCell ref="K63:L63"/>
    <mergeCell ref="K64:L64"/>
    <mergeCell ref="K65:L65"/>
    <mergeCell ref="K66:L66"/>
    <mergeCell ref="K51:L51"/>
    <mergeCell ref="K53:L53"/>
    <mergeCell ref="I68:J68"/>
    <mergeCell ref="I67:J67"/>
    <mergeCell ref="I51:J51"/>
  </mergeCells>
  <conditionalFormatting sqref="A52:A53">
    <cfRule type="expression" dxfId="34" priority="31">
      <formula>OR($A$53="SAT",$A$53="SUN")</formula>
    </cfRule>
  </conditionalFormatting>
  <conditionalFormatting sqref="A54:A55">
    <cfRule type="expression" dxfId="33" priority="30">
      <formula>OR($A$55="SAT",$A$55="SUN")</formula>
    </cfRule>
  </conditionalFormatting>
  <conditionalFormatting sqref="A56:A57">
    <cfRule type="expression" dxfId="32" priority="29">
      <formula>OR($A$57="SAT",$A$57="SUN")</formula>
    </cfRule>
  </conditionalFormatting>
  <conditionalFormatting sqref="A58:A59">
    <cfRule type="expression" dxfId="31" priority="28">
      <formula>OR($A$59="SAT",$A$59="SUN")</formula>
    </cfRule>
  </conditionalFormatting>
  <conditionalFormatting sqref="A60:A61">
    <cfRule type="expression" dxfId="30" priority="27">
      <formula>OR($A$61="SAT",$A$61="SUN")</formula>
    </cfRule>
  </conditionalFormatting>
  <conditionalFormatting sqref="A62:A63">
    <cfRule type="expression" dxfId="29" priority="26">
      <formula>OR($A$63="SAT",$A$63="SUN")</formula>
    </cfRule>
  </conditionalFormatting>
  <conditionalFormatting sqref="A64:A65">
    <cfRule type="expression" dxfId="28" priority="25">
      <formula>OR($A$65="SAT",$A$65="SUN")</formula>
    </cfRule>
  </conditionalFormatting>
  <conditionalFormatting sqref="A66:A67">
    <cfRule type="expression" dxfId="27" priority="24">
      <formula>OR($A$67="SAT",$A$67="SUN")</formula>
    </cfRule>
  </conditionalFormatting>
  <conditionalFormatting sqref="A68:A69">
    <cfRule type="expression" dxfId="26" priority="23">
      <formula>OR($A$69="SAT",$A$69="SUN")</formula>
    </cfRule>
  </conditionalFormatting>
  <conditionalFormatting sqref="A70:A71">
    <cfRule type="expression" dxfId="25" priority="22">
      <formula>OR($A$71="SAT",$A$71="SUN")</formula>
    </cfRule>
  </conditionalFormatting>
  <conditionalFormatting sqref="A72:A73">
    <cfRule type="expression" dxfId="24" priority="21">
      <formula>OR($A$73="SAT",$A$73="SUN")</formula>
    </cfRule>
  </conditionalFormatting>
  <conditionalFormatting sqref="A74:A75">
    <cfRule type="expression" dxfId="23" priority="20">
      <formula>OR($A$75="SAT",$A$75="SUN")</formula>
    </cfRule>
  </conditionalFormatting>
  <conditionalFormatting sqref="A76:A77">
    <cfRule type="expression" dxfId="22" priority="19">
      <formula>OR($A$77="SAT",$A$77="SUN")</formula>
    </cfRule>
  </conditionalFormatting>
  <conditionalFormatting sqref="A78:A79">
    <cfRule type="expression" dxfId="21" priority="18">
      <formula>OR($A$79="SAT",$A$79="SUN")</formula>
    </cfRule>
  </conditionalFormatting>
  <conditionalFormatting sqref="A80:A81">
    <cfRule type="expression" dxfId="20" priority="17">
      <formula>OR($A$81="SAT",$A$81="SUN")</formula>
    </cfRule>
  </conditionalFormatting>
  <conditionalFormatting sqref="A82:A83">
    <cfRule type="expression" dxfId="19" priority="16">
      <formula>OR($A$83="SAT",$A$83="SUN")</formula>
    </cfRule>
  </conditionalFormatting>
  <conditionalFormatting sqref="A68:E68 A70 A72 A74 A76 A78 A80 A82 B69:E69">
    <cfRule type="expression" dxfId="18" priority="34">
      <formula>$A$68="XXXX"</formula>
    </cfRule>
  </conditionalFormatting>
  <conditionalFormatting sqref="B70:E71">
    <cfRule type="expression" dxfId="17" priority="33">
      <formula>$A$70="XXXX"</formula>
    </cfRule>
  </conditionalFormatting>
  <conditionalFormatting sqref="B72:E73">
    <cfRule type="expression" dxfId="16" priority="32">
      <formula>$A$72="XXXX"</formula>
    </cfRule>
  </conditionalFormatting>
  <conditionalFormatting sqref="H52:H53">
    <cfRule type="expression" dxfId="15" priority="15">
      <formula>OR($H$53="SAT",$H$53="SUN")</formula>
    </cfRule>
  </conditionalFormatting>
  <conditionalFormatting sqref="H54:H55">
    <cfRule type="expression" dxfId="14" priority="14">
      <formula>OR($H$55="SAT",$H$55="SUN")</formula>
    </cfRule>
  </conditionalFormatting>
  <conditionalFormatting sqref="H56:H57">
    <cfRule type="expression" dxfId="13" priority="13">
      <formula>OR($H$57="SAT",$H$57="SUN")</formula>
    </cfRule>
  </conditionalFormatting>
  <conditionalFormatting sqref="H58:H59">
    <cfRule type="expression" dxfId="12" priority="12">
      <formula>OR($H$59="SAT",$H$59="SUN")</formula>
    </cfRule>
  </conditionalFormatting>
  <conditionalFormatting sqref="H60:H61">
    <cfRule type="expression" dxfId="11" priority="11">
      <formula>OR($H$61="SAT",$H$61="SUN")</formula>
    </cfRule>
  </conditionalFormatting>
  <conditionalFormatting sqref="H62:H63">
    <cfRule type="expression" dxfId="10" priority="10">
      <formula>OR($H$63="SAT",$H$63="SUN")</formula>
    </cfRule>
  </conditionalFormatting>
  <conditionalFormatting sqref="H64:H65">
    <cfRule type="expression" dxfId="9" priority="9">
      <formula>OR($H$65="SAT",$H$65="SUN")</formula>
    </cfRule>
  </conditionalFormatting>
  <conditionalFormatting sqref="H66:H67">
    <cfRule type="expression" dxfId="8" priority="8">
      <formula>OR($H$67="SAT",$H$67="SUN")</formula>
    </cfRule>
  </conditionalFormatting>
  <conditionalFormatting sqref="H68:H69">
    <cfRule type="expression" dxfId="7" priority="7">
      <formula>OR($H$69="SAT",$H$69="SUN")</formula>
    </cfRule>
  </conditionalFormatting>
  <conditionalFormatting sqref="H70:H71">
    <cfRule type="expression" dxfId="6" priority="6">
      <formula>OR($H$71="SAT",$H$71="SUN")</formula>
    </cfRule>
  </conditionalFormatting>
  <conditionalFormatting sqref="H72:H73">
    <cfRule type="expression" dxfId="5" priority="5">
      <formula>OR($H$73="SAT",$H$73="SUN")</formula>
    </cfRule>
  </conditionalFormatting>
  <conditionalFormatting sqref="H74:H75">
    <cfRule type="expression" dxfId="4" priority="4">
      <formula>OR($H$75="SAT",$H$75="SUN")</formula>
    </cfRule>
  </conditionalFormatting>
  <conditionalFormatting sqref="H76:H77">
    <cfRule type="expression" dxfId="3" priority="3">
      <formula>OR($H$77="SAT",$H$77="SUN")</formula>
    </cfRule>
  </conditionalFormatting>
  <conditionalFormatting sqref="H78:H79">
    <cfRule type="expression" dxfId="2" priority="2">
      <formula>OR($H$79="SAT",$H$79="SUN")</formula>
    </cfRule>
  </conditionalFormatting>
  <conditionalFormatting sqref="H80:H81">
    <cfRule type="expression" dxfId="1" priority="1">
      <formula>OR($H$81="SAT",$H$81="SUN")</formula>
    </cfRule>
  </conditionalFormatting>
  <conditionalFormatting sqref="M52:M81 F52:G83">
    <cfRule type="cellIs" dxfId="0" priority="39" operator="greaterThan">
      <formula>6</formula>
    </cfRule>
  </conditionalFormatting>
  <dataValidations count="2">
    <dataValidation type="list" allowBlank="1" showInputMessage="1" showErrorMessage="1" error="Select the year from the drop-down list." prompt="Select the year." sqref="M48" xr:uid="{00000000-0002-0000-0000-000000000000}">
      <formula1>$E$103:$E$106</formula1>
    </dataValidation>
    <dataValidation type="list" allowBlank="1" showInputMessage="1" showErrorMessage="1" error="Select the month(s) from the drop-down list." prompt="Select the month for the period worked." sqref="J48:K48" xr:uid="{00000000-0002-0000-0000-000001000000}">
      <formula1>$C$103:$C$114</formula1>
    </dataValidation>
  </dataValidations>
  <pageMargins left="0.6" right="0.6" top="0.30281007751937999" bottom="0.30281007751937999" header="0.3" footer="0.3"/>
  <pageSetup orientation="portrait" r:id="rId1"/>
  <headerFooter>
    <oddFooter>&amp;L&amp;8Revised: 10/17/23</oddFooter>
  </headerFooter>
  <ignoredErrors>
    <ignoredError sqref="A55 A57 A59 A61 A63 A65 A67 A69 A71 A73 A75 A77 A79 A81 H55 H57 H59 H61 H63 H65 H67 H69 H71 H7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069f36d3-ed4a-4ba3-8e06-7199653cf956">Timesheets</Doc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2E3FCC79393448E0F1A53129B5AD0" ma:contentTypeVersion="2" ma:contentTypeDescription="Create a new document." ma:contentTypeScope="" ma:versionID="705302ea8be2a9051b1a5f8dbf9ea492">
  <xsd:schema xmlns:xsd="http://www.w3.org/2001/XMLSchema" xmlns:xs="http://www.w3.org/2001/XMLSchema" xmlns:p="http://schemas.microsoft.com/office/2006/metadata/properties" xmlns:ns2="069f36d3-ed4a-4ba3-8e06-7199653cf956" targetNamespace="http://schemas.microsoft.com/office/2006/metadata/properties" ma:root="true" ma:fieldsID="dd6e3669deb97dd4d9e136d4d2b11a5e" ns2:_="">
    <xsd:import namespace="069f36d3-ed4a-4ba3-8e06-7199653cf956"/>
    <xsd:element name="properties">
      <xsd:complexType>
        <xsd:sequence>
          <xsd:element name="documentManagement">
            <xsd:complexType>
              <xsd:all>
                <xsd:element ref="ns2: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36d3-ed4a-4ba3-8e06-7199653cf956" elementFormDefault="qualified">
    <xsd:import namespace="http://schemas.microsoft.com/office/2006/documentManagement/types"/>
    <xsd:import namespace="http://schemas.microsoft.com/office/infopath/2007/PartnerControls"/>
    <xsd:element name="DocType" ma:index="8" nillable="true" ma:displayName="DocType" ma:format="Dropdown" ma:internalName="DocType">
      <xsd:simpleType>
        <xsd:restriction base="dms:Choice">
          <xsd:enumeration value="Payroll Deadline Calendar"/>
          <xsd:enumeration value="Timesheets"/>
          <xsd:enumeration value="Self Service Banner - Paystubs and WTE"/>
          <xsd:enumeration value="Salary Reduction Forms"/>
          <xsd:enumeration value="Foundation Deduction Form"/>
          <xsd:enumeration value="Federal and State Withholding and W-2 Information"/>
          <xsd:enumeration value="Direct Deposit Authorization Agreement"/>
          <xsd:enumeration value="Additional Informa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924042-A60E-46DE-99A4-A603C269CE49}">
  <ds:schemaRefs>
    <ds:schemaRef ds:uri="http://schemas.microsoft.com/office/2006/metadata/properties"/>
    <ds:schemaRef ds:uri="http://schemas.microsoft.com/office/infopath/2007/PartnerControls"/>
    <ds:schemaRef ds:uri="069f36d3-ed4a-4ba3-8e06-7199653cf956"/>
  </ds:schemaRefs>
</ds:datastoreItem>
</file>

<file path=customXml/itemProps2.xml><?xml version="1.0" encoding="utf-8"?>
<ds:datastoreItem xmlns:ds="http://schemas.openxmlformats.org/officeDocument/2006/customXml" ds:itemID="{D3F0C72E-B0A7-4CF6-9F87-0C8E2DDB3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B202A6-2879-4740-BBE7-DEE4E28C4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f36d3-ed4a-4ba3-8e06-7199653cf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West Valley Mission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 support</dc:creator>
  <cp:lastModifiedBy>Kevin Brundage-Sears</cp:lastModifiedBy>
  <cp:lastPrinted>2023-10-18T16:16:30Z</cp:lastPrinted>
  <dcterms:created xsi:type="dcterms:W3CDTF">2017-11-30T16:13:26Z</dcterms:created>
  <dcterms:modified xsi:type="dcterms:W3CDTF">2023-11-07T17:34:04Z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0x010100AA72E3FCC79393448E0F1A53129B5AD0</vt:lpwstr>
  </property>
</Properties>
</file>