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Payroll Banner\Timesheets\5. Revised 10-17-23\"/>
    </mc:Choice>
  </mc:AlternateContent>
  <xr:revisionPtr revIDLastSave="0" documentId="13_ncr:1_{28BA5801-11D9-430B-A3EC-A2B7CF519605}" xr6:coauthVersionLast="47" xr6:coauthVersionMax="47" xr10:uidLastSave="{00000000-0000-0000-0000-000000000000}"/>
  <bookViews>
    <workbookView xWindow="-120" yWindow="-120" windowWidth="29040" windowHeight="15390" xr2:uid="{00000000-000D-0000-FFFF-FFFF00000000}"/>
  </bookViews>
  <sheets>
    <sheet name="Sheet1" sheetId="1" r:id="rId1"/>
  </sheets>
  <definedNames>
    <definedName name="_xlnm.Print_Area" localSheetId="0">Sheet1!$A$1:$R$50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62" i="1"/>
  <c r="F63" i="1"/>
  <c r="F62" i="1"/>
  <c r="H62" i="1" l="1"/>
  <c r="J62" i="1" s="1"/>
  <c r="L62" i="1" s="1"/>
  <c r="H9" i="1" s="1"/>
  <c r="N4" i="1"/>
  <c r="F8" i="1" l="1"/>
  <c r="F9" i="1"/>
  <c r="F10" i="1"/>
  <c r="F11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8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D70" i="1"/>
  <c r="D71" i="1" s="1"/>
  <c r="H10" i="1"/>
  <c r="H12" i="1" l="1"/>
  <c r="H63" i="1"/>
  <c r="J63" i="1" s="1"/>
  <c r="L63" i="1" s="1"/>
  <c r="H11" i="1" s="1"/>
  <c r="H39" i="1"/>
  <c r="L39" i="1" s="1"/>
  <c r="D69" i="1"/>
  <c r="D68" i="1" s="1"/>
  <c r="D67" i="1" s="1"/>
  <c r="D66" i="1" s="1"/>
  <c r="H14" i="1" l="1"/>
  <c r="H64" i="1"/>
  <c r="J64" i="1" s="1"/>
  <c r="L64" i="1" s="1"/>
  <c r="H13" i="1" s="1"/>
  <c r="H16" i="1" l="1"/>
  <c r="H65" i="1"/>
  <c r="J65" i="1" s="1"/>
  <c r="L65" i="1" s="1"/>
  <c r="H15" i="1" s="1"/>
  <c r="H18" i="1" l="1"/>
  <c r="H66" i="1"/>
  <c r="J66" i="1" s="1"/>
  <c r="L66" i="1" s="1"/>
  <c r="H17" i="1" s="1"/>
  <c r="H20" i="1" l="1"/>
  <c r="H67" i="1"/>
  <c r="J67" i="1" s="1"/>
  <c r="L67" i="1" s="1"/>
  <c r="H19" i="1" s="1"/>
  <c r="H22" i="1" l="1"/>
  <c r="H68" i="1"/>
  <c r="J68" i="1" s="1"/>
  <c r="L68" i="1" s="1"/>
  <c r="H21" i="1" s="1"/>
  <c r="H24" i="1" l="1"/>
  <c r="H69" i="1"/>
  <c r="J69" i="1" s="1"/>
  <c r="L69" i="1" s="1"/>
  <c r="H23" i="1" s="1"/>
  <c r="H26" i="1" l="1"/>
  <c r="H70" i="1"/>
  <c r="J70" i="1" s="1"/>
  <c r="L70" i="1" s="1"/>
  <c r="H25" i="1" s="1"/>
  <c r="H28" i="1" l="1"/>
  <c r="H71" i="1"/>
  <c r="J71" i="1" s="1"/>
  <c r="L71" i="1" s="1"/>
  <c r="H27" i="1" s="1"/>
  <c r="H30" i="1" l="1"/>
  <c r="H72" i="1"/>
  <c r="J72" i="1" s="1"/>
  <c r="L72" i="1" s="1"/>
  <c r="H29" i="1" s="1"/>
  <c r="H32" i="1" l="1"/>
  <c r="H73" i="1"/>
  <c r="J73" i="1" s="1"/>
  <c r="L73" i="1" s="1"/>
  <c r="H31" i="1" s="1"/>
  <c r="H34" i="1" l="1"/>
  <c r="H74" i="1"/>
  <c r="J74" i="1" s="1"/>
  <c r="L74" i="1" s="1"/>
  <c r="H33" i="1" s="1"/>
  <c r="H36" i="1" l="1"/>
  <c r="H75" i="1"/>
  <c r="J75" i="1" s="1"/>
  <c r="L75" i="1" s="1"/>
  <c r="H35" i="1" s="1"/>
  <c r="A8" i="1" l="1"/>
  <c r="H76" i="1"/>
  <c r="J76" i="1" s="1"/>
  <c r="L76" i="1" s="1"/>
  <c r="H37" i="1" s="1"/>
  <c r="A10" i="1" l="1"/>
  <c r="I62" i="1"/>
  <c r="K62" i="1" s="1"/>
  <c r="M62" i="1" s="1"/>
  <c r="A9" i="1" s="1"/>
  <c r="A12" i="1" l="1"/>
  <c r="I63" i="1"/>
  <c r="K63" i="1" s="1"/>
  <c r="M63" i="1" s="1"/>
  <c r="A11" i="1" s="1"/>
  <c r="A14" i="1" l="1"/>
  <c r="I64" i="1"/>
  <c r="K64" i="1" s="1"/>
  <c r="M64" i="1" s="1"/>
  <c r="A13" i="1" s="1"/>
  <c r="A16" i="1" l="1"/>
  <c r="I65" i="1"/>
  <c r="K65" i="1" s="1"/>
  <c r="M65" i="1" s="1"/>
  <c r="A15" i="1" s="1"/>
  <c r="A18" i="1" l="1"/>
  <c r="I66" i="1"/>
  <c r="K66" i="1" s="1"/>
  <c r="M66" i="1" s="1"/>
  <c r="A17" i="1" s="1"/>
  <c r="A20" i="1" l="1"/>
  <c r="I67" i="1"/>
  <c r="K67" i="1" s="1"/>
  <c r="M67" i="1" s="1"/>
  <c r="A19" i="1" s="1"/>
  <c r="A22" i="1" l="1"/>
  <c r="I68" i="1"/>
  <c r="K68" i="1" s="1"/>
  <c r="M68" i="1" s="1"/>
  <c r="A21" i="1" s="1"/>
  <c r="A24" i="1" l="1"/>
  <c r="I69" i="1"/>
  <c r="K69" i="1" s="1"/>
  <c r="M69" i="1" s="1"/>
  <c r="A23" i="1" s="1"/>
  <c r="A26" i="1" l="1"/>
  <c r="I70" i="1"/>
  <c r="K70" i="1" s="1"/>
  <c r="M70" i="1" s="1"/>
  <c r="A25" i="1" s="1"/>
  <c r="A28" i="1" l="1"/>
  <c r="I71" i="1"/>
  <c r="K71" i="1" s="1"/>
  <c r="M71" i="1" s="1"/>
  <c r="A27" i="1" s="1"/>
  <c r="A30" i="1" l="1"/>
  <c r="I72" i="1"/>
  <c r="K72" i="1" s="1"/>
  <c r="M72" i="1" s="1"/>
  <c r="A29" i="1" s="1"/>
  <c r="A32" i="1" l="1"/>
  <c r="I73" i="1"/>
  <c r="K73" i="1" s="1"/>
  <c r="M73" i="1" s="1"/>
  <c r="A31" i="1" s="1"/>
  <c r="A34" i="1" l="1"/>
  <c r="I74" i="1"/>
  <c r="K74" i="1" s="1"/>
  <c r="M74" i="1" s="1"/>
  <c r="A33" i="1" s="1"/>
  <c r="A36" i="1" l="1"/>
  <c r="I75" i="1"/>
  <c r="K75" i="1" s="1"/>
  <c r="M75" i="1" s="1"/>
  <c r="A35" i="1" s="1"/>
  <c r="A38" i="1" l="1"/>
  <c r="I77" i="1" s="1"/>
  <c r="K77" i="1" s="1"/>
  <c r="M77" i="1" s="1"/>
  <c r="A39" i="1" s="1"/>
  <c r="I76" i="1"/>
  <c r="K76" i="1" s="1"/>
  <c r="M76" i="1" s="1"/>
  <c r="A37" i="1" s="1"/>
</calcChain>
</file>

<file path=xl/sharedStrings.xml><?xml version="1.0" encoding="utf-8"?>
<sst xmlns="http://schemas.openxmlformats.org/spreadsheetml/2006/main" count="57" uniqueCount="49">
  <si>
    <t>First Name</t>
  </si>
  <si>
    <t>Last Name</t>
  </si>
  <si>
    <t>Job Title</t>
  </si>
  <si>
    <t>Dec - Jan</t>
  </si>
  <si>
    <t>Jan - Feb</t>
  </si>
  <si>
    <t>Feb - Mar</t>
  </si>
  <si>
    <t>Mar - Apr</t>
  </si>
  <si>
    <t>May - Jun</t>
  </si>
  <si>
    <t>Jun - Jul</t>
  </si>
  <si>
    <t>Jul - Aug</t>
  </si>
  <si>
    <t>Aug - Sep</t>
  </si>
  <si>
    <t>Sep - Oct</t>
  </si>
  <si>
    <t>Oct - Nov</t>
  </si>
  <si>
    <t>Nov - Dec</t>
  </si>
  <si>
    <t>Month(s)</t>
  </si>
  <si>
    <t>Year</t>
  </si>
  <si>
    <t>Total HRS</t>
  </si>
  <si>
    <t>Hourly Rate</t>
  </si>
  <si>
    <t>%</t>
  </si>
  <si>
    <t>Employee Signature</t>
  </si>
  <si>
    <t>Account</t>
  </si>
  <si>
    <t>X</t>
  </si>
  <si>
    <t>=</t>
  </si>
  <si>
    <t>Fund</t>
  </si>
  <si>
    <t>Program</t>
  </si>
  <si>
    <t>Org.</t>
  </si>
  <si>
    <t>Gross Pay</t>
  </si>
  <si>
    <t>ID# (G01234567)</t>
  </si>
  <si>
    <t>Date</t>
  </si>
  <si>
    <t>Extension</t>
  </si>
  <si>
    <t>Approver Signature</t>
  </si>
  <si>
    <t>Supervisor/Dean/Department Chair</t>
  </si>
  <si>
    <t>I hereby certify that the hours indicated on this timesheet are true and accurate</t>
  </si>
  <si>
    <t>Budget Administrator</t>
  </si>
  <si>
    <t>I hereby certify that the account number(s) are accurate and correct.</t>
  </si>
  <si>
    <t xml:space="preserve">                  West Valley-Mission Community College District </t>
  </si>
  <si>
    <t>Hours should be entered in intervals of 15 minutes (ex: 10:15 AM, 10:30 AM,10:45 AM).</t>
  </si>
  <si>
    <t>Day Worked</t>
  </si>
  <si>
    <t>Start Time</t>
  </si>
  <si>
    <t>End Time</t>
  </si>
  <si>
    <t>Total Hours</t>
  </si>
  <si>
    <t>FTE</t>
  </si>
  <si>
    <t>EM</t>
  </si>
  <si>
    <t>I certify that I have validated the employee work hours as indicated on this timesheet.</t>
  </si>
  <si>
    <t>Classified Hourly Percentage and Student Trustee Employee Timesheet</t>
  </si>
  <si>
    <t>Apr - May</t>
  </si>
  <si>
    <t>Activity</t>
  </si>
  <si>
    <t>Ext</t>
  </si>
  <si>
    <r>
      <t xml:space="preserve">Submit to: </t>
    </r>
    <r>
      <rPr>
        <b/>
        <u/>
        <sz val="9"/>
        <color rgb="FF0070C0"/>
        <rFont val="Calibri"/>
        <family val="2"/>
        <scheme val="minor"/>
      </rPr>
      <t>payroll.services@wvm.edu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</si>
</sst>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yyyy"/>
    <numFmt numFmtId="165" formatCode="#,##0.00_);\(#,##0.00\);"/>
    <numFmt numFmtId="166" formatCode="&quot;$&quot;#,##0.00\ ;\(&quot;$&quot;#,##0.00\);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166" fontId="3" fillId="3" borderId="0" xfId="1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2" fillId="3" borderId="6" xfId="0" applyFont="1" applyFill="1" applyBorder="1" applyAlignment="1">
      <alignment vertical="top"/>
    </xf>
    <xf numFmtId="0" fontId="2" fillId="3" borderId="6" xfId="0" applyFont="1" applyFill="1" applyBorder="1" applyAlignment="1">
      <alignment horizontal="right" vertical="top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/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/>
    </xf>
    <xf numFmtId="39" fontId="3" fillId="3" borderId="5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2" fillId="3" borderId="6" xfId="0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64" fontId="2" fillId="3" borderId="0" xfId="0" applyNumberFormat="1" applyFont="1" applyFill="1" applyAlignment="1">
      <alignment horizontal="center" vertical="center"/>
    </xf>
    <xf numFmtId="0" fontId="2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Alignment="1">
      <alignment vertical="top" wrapText="1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left" vertical="top" wrapText="1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top"/>
    </xf>
    <xf numFmtId="0" fontId="3" fillId="2" borderId="5" xfId="0" applyFont="1" applyFill="1" applyBorder="1" applyAlignment="1" applyProtection="1">
      <alignment horizontal="center" vertical="center"/>
      <protection locked="0"/>
    </xf>
    <xf numFmtId="18" fontId="2" fillId="2" borderId="2" xfId="0" applyNumberFormat="1" applyFont="1" applyFill="1" applyBorder="1" applyAlignment="1" applyProtection="1">
      <alignment horizontal="center" vertical="center"/>
      <protection locked="0"/>
    </xf>
    <xf numFmtId="18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7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top" wrapText="1" indent="1"/>
    </xf>
    <xf numFmtId="0" fontId="8" fillId="3" borderId="0" xfId="0" applyFont="1" applyFill="1" applyAlignment="1">
      <alignment horizontal="left" vertical="top" wrapText="1" indent="1"/>
    </xf>
    <xf numFmtId="0" fontId="2" fillId="3" borderId="6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6" fontId="3" fillId="3" borderId="5" xfId="1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348194</xdr:colOff>
      <xdr:row>2</xdr:row>
      <xdr:rowOff>62389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0044E0-55F5-488B-BE2F-0CA8EE6DD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9428" cy="598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0"/>
  <sheetViews>
    <sheetView tabSelected="1" zoomScale="160" zoomScaleNormal="160" zoomScalePageLayoutView="172" workbookViewId="0">
      <selection activeCell="B8" sqref="B8:E8"/>
    </sheetView>
  </sheetViews>
  <sheetFormatPr defaultColWidth="9.140625" defaultRowHeight="15" x14ac:dyDescent="0.25"/>
  <cols>
    <col min="1" max="2" width="5.28515625" style="31" customWidth="1"/>
    <col min="3" max="6" width="5.28515625" style="6" customWidth="1"/>
    <col min="7" max="7" width="3.85546875" style="6" customWidth="1"/>
    <col min="8" max="8" width="6" style="6" customWidth="1"/>
    <col min="9" max="10" width="5.28515625" style="6" customWidth="1"/>
    <col min="11" max="11" width="5.140625" style="6" customWidth="1"/>
    <col min="12" max="12" width="5.28515625" style="6" customWidth="1"/>
    <col min="13" max="13" width="5.140625" style="6" customWidth="1"/>
    <col min="14" max="14" width="5.42578125" style="31" customWidth="1"/>
    <col min="15" max="15" width="3" style="31" customWidth="1"/>
    <col min="16" max="16" width="4.42578125" style="31" customWidth="1"/>
    <col min="17" max="17" width="2.85546875" style="31" customWidth="1"/>
    <col min="18" max="18" width="6" style="31" customWidth="1"/>
  </cols>
  <sheetData>
    <row r="1" spans="1:18" ht="21" x14ac:dyDescent="0.25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42</v>
      </c>
    </row>
    <row r="2" spans="1:18" ht="21" x14ac:dyDescent="0.25">
      <c r="A2" s="18"/>
      <c r="B2" s="18"/>
      <c r="C2" s="33" t="s">
        <v>44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6.75" customHeigh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</row>
    <row r="4" spans="1:18" x14ac:dyDescent="0.25">
      <c r="A4" s="45"/>
      <c r="B4" s="45"/>
      <c r="C4" s="45"/>
      <c r="D4" s="45"/>
      <c r="E4" s="45"/>
      <c r="F4" s="45"/>
      <c r="G4" s="45"/>
      <c r="H4" s="45"/>
      <c r="I4" s="2"/>
      <c r="J4" s="45" t="s">
        <v>12</v>
      </c>
      <c r="K4" s="45"/>
      <c r="L4" s="2"/>
      <c r="M4" s="23">
        <v>45218</v>
      </c>
      <c r="N4" s="27" t="str">
        <f>IF(J4="Dec - Jan",M4+365,"")</f>
        <v/>
      </c>
      <c r="O4" s="2"/>
      <c r="P4" s="45"/>
      <c r="Q4" s="45"/>
      <c r="R4" s="45"/>
    </row>
    <row r="5" spans="1:18" s="28" customFormat="1" x14ac:dyDescent="0.25">
      <c r="A5" s="52" t="s">
        <v>1</v>
      </c>
      <c r="B5" s="52"/>
      <c r="C5" s="52" t="s">
        <v>0</v>
      </c>
      <c r="D5" s="52"/>
      <c r="E5" s="44" t="s">
        <v>27</v>
      </c>
      <c r="F5" s="44"/>
      <c r="G5" s="44"/>
      <c r="H5" s="44"/>
      <c r="I5" s="25"/>
      <c r="J5" s="44" t="s">
        <v>14</v>
      </c>
      <c r="K5" s="44"/>
      <c r="L5" s="25"/>
      <c r="M5" s="25" t="s">
        <v>15</v>
      </c>
      <c r="N5" s="25"/>
      <c r="O5" s="25"/>
      <c r="P5" s="44" t="s">
        <v>2</v>
      </c>
      <c r="Q5" s="44"/>
      <c r="R5" s="44"/>
    </row>
    <row r="6" spans="1:18" s="29" customFormat="1" ht="16.5" customHeight="1" x14ac:dyDescent="0.25">
      <c r="A6" s="20" t="s">
        <v>36</v>
      </c>
      <c r="B6" s="1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0"/>
      <c r="O6" s="10"/>
      <c r="P6" s="51"/>
      <c r="Q6" s="51"/>
      <c r="R6" s="51"/>
    </row>
    <row r="7" spans="1:18" ht="27" x14ac:dyDescent="0.25">
      <c r="A7" s="22" t="s">
        <v>37</v>
      </c>
      <c r="B7" s="60" t="s">
        <v>38</v>
      </c>
      <c r="C7" s="61"/>
      <c r="D7" s="60" t="s">
        <v>39</v>
      </c>
      <c r="E7" s="61"/>
      <c r="F7" s="21" t="s">
        <v>40</v>
      </c>
      <c r="G7" s="3"/>
      <c r="H7" s="22" t="s">
        <v>37</v>
      </c>
      <c r="I7" s="60" t="s">
        <v>38</v>
      </c>
      <c r="J7" s="61"/>
      <c r="K7" s="60" t="s">
        <v>39</v>
      </c>
      <c r="L7" s="61"/>
      <c r="M7" s="21" t="s">
        <v>40</v>
      </c>
      <c r="N7" s="1"/>
      <c r="O7" s="1"/>
      <c r="P7" s="52" t="s">
        <v>41</v>
      </c>
      <c r="Q7" s="52"/>
      <c r="R7" s="52"/>
    </row>
    <row r="8" spans="1:18" ht="12.95" customHeight="1" x14ac:dyDescent="0.25">
      <c r="A8" s="34">
        <f>H36+1</f>
        <v>16</v>
      </c>
      <c r="B8" s="46"/>
      <c r="C8" s="47"/>
      <c r="D8" s="46"/>
      <c r="E8" s="47"/>
      <c r="F8" s="4">
        <f>IF(AND(D8&gt;0,D8&lt;B8),ROUND(((D8+1)-B8)*24/0.25,0)*0.25,ROUND((D8-B8)*24/0.25,0)*0.25)</f>
        <v>0</v>
      </c>
      <c r="G8" s="5"/>
      <c r="H8" s="34">
        <v>1</v>
      </c>
      <c r="I8" s="46"/>
      <c r="J8" s="47"/>
      <c r="K8" s="46"/>
      <c r="L8" s="47"/>
      <c r="M8" s="4">
        <f>IF(AND(K8&gt;0,K8&lt;I8),ROUND(((K8+1)-I8)*24/0.25,0)*0.25,ROUND((K8-I8)*24/0.25,0)*0.25)</f>
        <v>0</v>
      </c>
      <c r="N8" s="55" t="s">
        <v>48</v>
      </c>
      <c r="O8" s="56"/>
      <c r="P8" s="56"/>
      <c r="Q8" s="56"/>
      <c r="R8" s="56"/>
    </row>
    <row r="9" spans="1:18" ht="12.95" customHeight="1" x14ac:dyDescent="0.25">
      <c r="A9" s="35" t="str">
        <f>IF(M62=1,"SUN",IF(M62=2,"MON",IF(M62=3,"TUE",IF(M62=4,"WED",IF(M62=5,"THUR",IF(M62=6,"FRI",IF(M62=7,"SAT",)))))))</f>
        <v>MON</v>
      </c>
      <c r="B9" s="46"/>
      <c r="C9" s="47"/>
      <c r="D9" s="46"/>
      <c r="E9" s="47"/>
      <c r="F9" s="4">
        <f>IF(AND(D9&gt;0,D9&lt;B9),ROUND(((D9+1)-B9)*24/0.25,0)*0.25,ROUND((D9-B9)*24/0.25,0)*0.25)</f>
        <v>0</v>
      </c>
      <c r="G9" s="5"/>
      <c r="H9" s="35" t="str">
        <f>IF(L62=1,"SUN",IF(L62=2,"MON",IF(L62=3,"TUE",IF(L62=4,"WED",IF(L62=5,"THUR",IF(L62=6,"FRI",IF(L62=7,"SAT","")))))))</f>
        <v>WED</v>
      </c>
      <c r="I9" s="46"/>
      <c r="J9" s="47"/>
      <c r="K9" s="46"/>
      <c r="L9" s="47"/>
      <c r="M9" s="4">
        <f t="shared" ref="M9:M37" si="0">IF(AND(K9&gt;0,K9&lt;I9),ROUND(((K9+1)-I9)*24/0.25,0)*0.25,ROUND((K9-I9)*24/0.25,0)*0.25)</f>
        <v>0</v>
      </c>
      <c r="N9" s="55"/>
      <c r="O9" s="56"/>
      <c r="P9" s="56"/>
      <c r="Q9" s="56"/>
      <c r="R9" s="56"/>
    </row>
    <row r="10" spans="1:18" ht="12.95" customHeight="1" x14ac:dyDescent="0.25">
      <c r="A10" s="34">
        <f>A8+1</f>
        <v>17</v>
      </c>
      <c r="B10" s="46"/>
      <c r="C10" s="47"/>
      <c r="D10" s="46"/>
      <c r="E10" s="47"/>
      <c r="F10" s="4">
        <f t="shared" ref="F10:F39" si="1">IF(AND(D10&gt;0,D10&lt;B10),ROUND(((D10+1)-B10)*24/0.25,0)*0.25,ROUND((D10-B10)*24/0.25,0)*0.25)</f>
        <v>0</v>
      </c>
      <c r="G10" s="5"/>
      <c r="H10" s="34">
        <f>H8+1</f>
        <v>2</v>
      </c>
      <c r="I10" s="46"/>
      <c r="J10" s="47"/>
      <c r="K10" s="46"/>
      <c r="L10" s="47"/>
      <c r="M10" s="4">
        <f t="shared" si="0"/>
        <v>0</v>
      </c>
      <c r="N10" s="55"/>
      <c r="O10" s="56"/>
      <c r="P10" s="56"/>
      <c r="Q10" s="56"/>
      <c r="R10" s="56"/>
    </row>
    <row r="11" spans="1:18" ht="12.95" customHeight="1" x14ac:dyDescent="0.25">
      <c r="A11" s="35" t="str">
        <f>IF(M63=1,"SUN",IF(M63=2,"MON",IF(M63=3,"TUE",IF(M63=4,"WED",IF(M63=5,"THUR",IF(M63=6,"FRI",IF(M63=7,"SAT",)))))))</f>
        <v>TUE</v>
      </c>
      <c r="B11" s="46"/>
      <c r="C11" s="47"/>
      <c r="D11" s="46"/>
      <c r="E11" s="47"/>
      <c r="F11" s="4">
        <f t="shared" si="1"/>
        <v>0</v>
      </c>
      <c r="G11" s="5"/>
      <c r="H11" s="35" t="str">
        <f>IF(L63=1,"SUN",IF(L63=2,"MON",IF(L63=3,"TUE",IF(L63=4,"WED",IF(L63=5,"THUR",IF(L63=6,"FRI",IF(L63=7,"SAT","")))))))</f>
        <v>THUR</v>
      </c>
      <c r="I11" s="46"/>
      <c r="J11" s="47"/>
      <c r="K11" s="46"/>
      <c r="L11" s="47"/>
      <c r="M11" s="4">
        <f t="shared" si="0"/>
        <v>0</v>
      </c>
      <c r="N11" s="55"/>
      <c r="O11" s="56"/>
      <c r="P11" s="56"/>
      <c r="Q11" s="56"/>
      <c r="R11" s="56"/>
    </row>
    <row r="12" spans="1:18" ht="12.95" customHeight="1" x14ac:dyDescent="0.25">
      <c r="A12" s="34">
        <f t="shared" ref="A12" si="2">A10+1</f>
        <v>18</v>
      </c>
      <c r="B12" s="46"/>
      <c r="C12" s="47"/>
      <c r="D12" s="46"/>
      <c r="E12" s="47"/>
      <c r="F12" s="4">
        <f t="shared" si="1"/>
        <v>0</v>
      </c>
      <c r="G12" s="5"/>
      <c r="H12" s="34">
        <f t="shared" ref="H12" si="3">H10+1</f>
        <v>3</v>
      </c>
      <c r="I12" s="46"/>
      <c r="J12" s="47"/>
      <c r="K12" s="46"/>
      <c r="L12" s="47"/>
      <c r="M12" s="4">
        <f t="shared" si="0"/>
        <v>0</v>
      </c>
      <c r="N12" s="55"/>
      <c r="O12" s="56"/>
      <c r="P12" s="56"/>
      <c r="Q12" s="56"/>
      <c r="R12" s="56"/>
    </row>
    <row r="13" spans="1:18" ht="12.95" customHeight="1" x14ac:dyDescent="0.25">
      <c r="A13" s="35" t="str">
        <f>IF(M64=1,"SUN",IF(M64=2,"MON",IF(M64=3,"TUE",IF(M64=4,"WED",IF(M64=5,"THUR",IF(M64=6,"FRI",IF(M64=7,"SAT",)))))))</f>
        <v>WED</v>
      </c>
      <c r="B13" s="46"/>
      <c r="C13" s="47"/>
      <c r="D13" s="46"/>
      <c r="E13" s="47"/>
      <c r="F13" s="4">
        <f t="shared" si="1"/>
        <v>0</v>
      </c>
      <c r="G13" s="5"/>
      <c r="H13" s="35" t="str">
        <f>IF(L64=1,"SUN",IF(L64=2,"MON",IF(L64=3,"TUE",IF(L64=4,"WED",IF(L64=5,"THUR",IF(L64=6,"FRI",IF(L64=7,"SAT","")))))))</f>
        <v>FRI</v>
      </c>
      <c r="I13" s="46"/>
      <c r="J13" s="47"/>
      <c r="K13" s="46"/>
      <c r="L13" s="47"/>
      <c r="M13" s="4">
        <f t="shared" si="0"/>
        <v>0</v>
      </c>
      <c r="N13" s="55"/>
      <c r="O13" s="56"/>
      <c r="P13" s="56"/>
      <c r="Q13" s="56"/>
      <c r="R13" s="56"/>
    </row>
    <row r="14" spans="1:18" ht="12.95" customHeight="1" x14ac:dyDescent="0.25">
      <c r="A14" s="34">
        <f t="shared" ref="A14" si="4">A12+1</f>
        <v>19</v>
      </c>
      <c r="B14" s="46"/>
      <c r="C14" s="47"/>
      <c r="D14" s="46"/>
      <c r="E14" s="47"/>
      <c r="F14" s="4">
        <f t="shared" si="1"/>
        <v>0</v>
      </c>
      <c r="G14" s="5"/>
      <c r="H14" s="34">
        <f t="shared" ref="H14" si="5">H12+1</f>
        <v>4</v>
      </c>
      <c r="I14" s="46"/>
      <c r="J14" s="47"/>
      <c r="K14" s="46"/>
      <c r="L14" s="47"/>
      <c r="M14" s="4">
        <f t="shared" si="0"/>
        <v>0</v>
      </c>
      <c r="N14" s="55"/>
      <c r="O14" s="56"/>
      <c r="P14" s="56"/>
      <c r="Q14" s="56"/>
      <c r="R14" s="56"/>
    </row>
    <row r="15" spans="1:18" ht="12.95" customHeight="1" x14ac:dyDescent="0.25">
      <c r="A15" s="35" t="str">
        <f>IF(M65=1,"SUN",IF(M65=2,"MON",IF(M65=3,"TUE",IF(M65=4,"WED",IF(M65=5,"THUR",IF(M65=6,"FRI",IF(M65=7,"SAT",)))))))</f>
        <v>THUR</v>
      </c>
      <c r="B15" s="46"/>
      <c r="C15" s="47"/>
      <c r="D15" s="46"/>
      <c r="E15" s="47"/>
      <c r="F15" s="4">
        <f>IF(AND(D15&gt;0,D15&lt;B15),ROUND(((D15+1)-B15)*24/0.25,0)*0.25,ROUND((D15-B15)*24/0.25,0)*0.25)</f>
        <v>0</v>
      </c>
      <c r="G15" s="5"/>
      <c r="H15" s="35" t="str">
        <f>IF(L65=1,"SUN",IF(L65=2,"MON",IF(L65=3,"TUE",IF(L65=4,"WED",IF(L65=5,"THUR",IF(L65=6,"FRI",IF(L65=7,"SAT","")))))))</f>
        <v>SAT</v>
      </c>
      <c r="I15" s="46"/>
      <c r="J15" s="47"/>
      <c r="K15" s="46"/>
      <c r="L15" s="47"/>
      <c r="M15" s="4">
        <f t="shared" si="0"/>
        <v>0</v>
      </c>
      <c r="N15" s="1"/>
      <c r="O15" s="1"/>
      <c r="P15" s="1"/>
      <c r="Q15" s="1"/>
      <c r="R15" s="1"/>
    </row>
    <row r="16" spans="1:18" ht="12.95" customHeight="1" x14ac:dyDescent="0.25">
      <c r="A16" s="34">
        <f t="shared" ref="A16" si="6">A14+1</f>
        <v>20</v>
      </c>
      <c r="B16" s="46"/>
      <c r="C16" s="47"/>
      <c r="D16" s="46"/>
      <c r="E16" s="47"/>
      <c r="F16" s="4">
        <f>IF(AND(D16&gt;0,D16&lt;B16),ROUND(((D16+1)-B16)*24/0.25,0)*0.25,ROUND((D16-B16)*24/0.25,0)*0.25)</f>
        <v>0</v>
      </c>
      <c r="G16" s="5"/>
      <c r="H16" s="34">
        <f t="shared" ref="H16" si="7">H14+1</f>
        <v>5</v>
      </c>
      <c r="I16" s="46"/>
      <c r="J16" s="47"/>
      <c r="K16" s="46"/>
      <c r="L16" s="47"/>
      <c r="M16" s="4">
        <f t="shared" si="0"/>
        <v>0</v>
      </c>
      <c r="N16" s="1"/>
      <c r="O16" s="1"/>
      <c r="P16" s="1"/>
      <c r="Q16" s="1"/>
      <c r="R16" s="1"/>
    </row>
    <row r="17" spans="1:18" ht="12.95" customHeight="1" x14ac:dyDescent="0.25">
      <c r="A17" s="35" t="str">
        <f>IF(M66=1,"SUN",IF(M66=2,"MON",IF(M66=3,"TUE",IF(M66=4,"WED",IF(M66=5,"THUR",IF(M66=6,"FRI",IF(M66=7,"SAT",)))))))</f>
        <v>FRI</v>
      </c>
      <c r="B17" s="46"/>
      <c r="C17" s="47"/>
      <c r="D17" s="46"/>
      <c r="E17" s="47"/>
      <c r="F17" s="4">
        <f t="shared" si="1"/>
        <v>0</v>
      </c>
      <c r="G17" s="5"/>
      <c r="H17" s="35" t="str">
        <f>IF(L66=1,"SUN",IF(L66=2,"MON",IF(L66=3,"TUE",IF(L66=4,"WED",IF(L66=5,"THUR",IF(L66=6,"FRI",IF(L66=7,"SAT","")))))))</f>
        <v>SUN</v>
      </c>
      <c r="I17" s="46"/>
      <c r="J17" s="47"/>
      <c r="K17" s="46"/>
      <c r="L17" s="47"/>
      <c r="M17" s="4">
        <f t="shared" si="0"/>
        <v>0</v>
      </c>
      <c r="N17" s="1"/>
      <c r="O17" s="1"/>
      <c r="P17" s="1"/>
      <c r="Q17" s="1"/>
      <c r="R17" s="1"/>
    </row>
    <row r="18" spans="1:18" ht="12.95" customHeight="1" x14ac:dyDescent="0.25">
      <c r="A18" s="34">
        <f t="shared" ref="A18" si="8">A16+1</f>
        <v>21</v>
      </c>
      <c r="B18" s="46"/>
      <c r="C18" s="47"/>
      <c r="D18" s="46"/>
      <c r="E18" s="47"/>
      <c r="F18" s="4">
        <f t="shared" si="1"/>
        <v>0</v>
      </c>
      <c r="G18" s="5"/>
      <c r="H18" s="34">
        <f t="shared" ref="H18:H36" si="9">H16+1</f>
        <v>6</v>
      </c>
      <c r="I18" s="46"/>
      <c r="J18" s="47"/>
      <c r="K18" s="46"/>
      <c r="L18" s="47"/>
      <c r="M18" s="4">
        <f t="shared" si="0"/>
        <v>0</v>
      </c>
      <c r="N18" s="1"/>
      <c r="O18" s="1"/>
      <c r="P18" s="1"/>
      <c r="Q18" s="1"/>
      <c r="R18" s="1"/>
    </row>
    <row r="19" spans="1:18" ht="12.95" customHeight="1" x14ac:dyDescent="0.25">
      <c r="A19" s="35" t="str">
        <f>IF(M67=1,"SUN",IF(M67=2,"MON",IF(M67=3,"TUE",IF(M67=4,"WED",IF(M67=5,"THUR",IF(M67=6,"FRI",IF(M67=7,"SAT",)))))))</f>
        <v>SAT</v>
      </c>
      <c r="B19" s="46"/>
      <c r="C19" s="47"/>
      <c r="D19" s="46"/>
      <c r="E19" s="47"/>
      <c r="F19" s="4">
        <f t="shared" si="1"/>
        <v>0</v>
      </c>
      <c r="G19" s="5"/>
      <c r="H19" s="35" t="str">
        <f>IF(L67=1,"SUN",IF(L67=2,"MON",IF(L67=3,"TUE",IF(L67=4,"WED",IF(L67=5,"THUR",IF(L67=6,"FRI",IF(L67=7,"SAT","")))))))</f>
        <v>MON</v>
      </c>
      <c r="I19" s="46"/>
      <c r="J19" s="47"/>
      <c r="K19" s="46"/>
      <c r="L19" s="47"/>
      <c r="M19" s="4">
        <f t="shared" si="0"/>
        <v>0</v>
      </c>
      <c r="N19" s="1"/>
      <c r="O19" s="1"/>
      <c r="P19" s="1"/>
      <c r="Q19" s="1"/>
      <c r="R19" s="1"/>
    </row>
    <row r="20" spans="1:18" ht="12.95" customHeight="1" x14ac:dyDescent="0.25">
      <c r="A20" s="34">
        <f t="shared" ref="A20" si="10">A18+1</f>
        <v>22</v>
      </c>
      <c r="B20" s="46"/>
      <c r="C20" s="47"/>
      <c r="D20" s="46"/>
      <c r="E20" s="47"/>
      <c r="F20" s="4">
        <f t="shared" si="1"/>
        <v>0</v>
      </c>
      <c r="G20" s="5"/>
      <c r="H20" s="34">
        <f t="shared" ref="H20:H32" si="11">H18+1</f>
        <v>7</v>
      </c>
      <c r="I20" s="46"/>
      <c r="J20" s="47"/>
      <c r="K20" s="46"/>
      <c r="L20" s="47"/>
      <c r="M20" s="4">
        <f t="shared" si="0"/>
        <v>0</v>
      </c>
      <c r="N20" s="1"/>
      <c r="O20" s="1"/>
      <c r="P20" s="1"/>
      <c r="Q20" s="1"/>
      <c r="R20" s="1"/>
    </row>
    <row r="21" spans="1:18" ht="12.95" customHeight="1" x14ac:dyDescent="0.25">
      <c r="A21" s="35" t="str">
        <f>IF(M68=1,"SUN",IF(M68=2,"MON",IF(M68=3,"TUE",IF(M68=4,"WED",IF(M68=5,"THUR",IF(M68=6,"FRI",IF(M68=7,"SAT",)))))))</f>
        <v>SUN</v>
      </c>
      <c r="B21" s="46"/>
      <c r="C21" s="47"/>
      <c r="D21" s="46"/>
      <c r="E21" s="47"/>
      <c r="F21" s="4">
        <f t="shared" si="1"/>
        <v>0</v>
      </c>
      <c r="G21" s="5"/>
      <c r="H21" s="35" t="str">
        <f>IF(L68=1,"SUN",IF(L68=2,"MON",IF(L68=3,"TUE",IF(L68=4,"WED",IF(L68=5,"THUR",IF(L68=6,"FRI",IF(L68=7,"SAT","")))))))</f>
        <v>TUE</v>
      </c>
      <c r="I21" s="46"/>
      <c r="J21" s="47"/>
      <c r="K21" s="46"/>
      <c r="L21" s="47"/>
      <c r="M21" s="4">
        <f t="shared" si="0"/>
        <v>0</v>
      </c>
      <c r="N21" s="1"/>
      <c r="O21" s="1"/>
      <c r="P21" s="1"/>
      <c r="Q21" s="1"/>
      <c r="R21" s="1"/>
    </row>
    <row r="22" spans="1:18" ht="12.95" customHeight="1" x14ac:dyDescent="0.25">
      <c r="A22" s="34">
        <f t="shared" ref="A22" si="12">A20+1</f>
        <v>23</v>
      </c>
      <c r="B22" s="46"/>
      <c r="C22" s="47"/>
      <c r="D22" s="46"/>
      <c r="E22" s="47"/>
      <c r="F22" s="4">
        <f t="shared" si="1"/>
        <v>0</v>
      </c>
      <c r="G22" s="5"/>
      <c r="H22" s="34">
        <f t="shared" ref="H22" si="13">H20+1</f>
        <v>8</v>
      </c>
      <c r="I22" s="46"/>
      <c r="J22" s="47"/>
      <c r="K22" s="46"/>
      <c r="L22" s="47"/>
      <c r="M22" s="4">
        <f t="shared" si="0"/>
        <v>0</v>
      </c>
      <c r="N22" s="1"/>
      <c r="O22" s="1"/>
      <c r="P22" s="1"/>
      <c r="Q22" s="1"/>
      <c r="R22" s="1"/>
    </row>
    <row r="23" spans="1:18" ht="12.95" customHeight="1" x14ac:dyDescent="0.25">
      <c r="A23" s="35" t="str">
        <f>IF(M69=1,"SUN",IF(M69=2,"MON",IF(M69=3,"TUE",IF(M69=4,"WED",IF(M69=5,"THUR",IF(M69=6,"FRI",IF(M69=7,"SAT",)))))))</f>
        <v>MON</v>
      </c>
      <c r="B23" s="46"/>
      <c r="C23" s="47"/>
      <c r="D23" s="46"/>
      <c r="E23" s="47"/>
      <c r="F23" s="4">
        <f t="shared" si="1"/>
        <v>0</v>
      </c>
      <c r="G23" s="5"/>
      <c r="H23" s="35" t="str">
        <f>IF(L69=1,"SUN",IF(L69=2,"MON",IF(L69=3,"TUE",IF(L69=4,"WED",IF(L69=5,"THUR",IF(L69=6,"FRI",IF(L69=7,"SAT","")))))))</f>
        <v>WED</v>
      </c>
      <c r="I23" s="46"/>
      <c r="J23" s="47"/>
      <c r="K23" s="46"/>
      <c r="L23" s="47"/>
      <c r="M23" s="4">
        <f t="shared" si="0"/>
        <v>0</v>
      </c>
      <c r="N23" s="1"/>
      <c r="O23" s="1"/>
      <c r="P23" s="1"/>
      <c r="Q23" s="1"/>
      <c r="R23" s="1"/>
    </row>
    <row r="24" spans="1:18" ht="12.95" customHeight="1" x14ac:dyDescent="0.25">
      <c r="A24" s="34">
        <f t="shared" ref="A24" si="14">A22+1</f>
        <v>24</v>
      </c>
      <c r="B24" s="46"/>
      <c r="C24" s="47"/>
      <c r="D24" s="46"/>
      <c r="E24" s="47"/>
      <c r="F24" s="4">
        <f t="shared" si="1"/>
        <v>0</v>
      </c>
      <c r="G24" s="5"/>
      <c r="H24" s="34">
        <f t="shared" si="9"/>
        <v>9</v>
      </c>
      <c r="I24" s="46"/>
      <c r="J24" s="47"/>
      <c r="K24" s="46"/>
      <c r="L24" s="47"/>
      <c r="M24" s="4">
        <f t="shared" si="0"/>
        <v>0</v>
      </c>
      <c r="N24" s="1"/>
      <c r="O24" s="1"/>
      <c r="P24" s="1"/>
      <c r="Q24" s="1"/>
      <c r="R24" s="1"/>
    </row>
    <row r="25" spans="1:18" ht="12.95" customHeight="1" x14ac:dyDescent="0.25">
      <c r="A25" s="35" t="str">
        <f>IF(M70=1,"SUN",IF(M70=2,"MON",IF(M70=3,"TUE",IF(M70=4,"WED",IF(M70=5,"THUR",IF(M70=6,"FRI",IF(M70=7,"SAT",)))))))</f>
        <v>TUE</v>
      </c>
      <c r="B25" s="46"/>
      <c r="C25" s="47"/>
      <c r="D25" s="46"/>
      <c r="E25" s="47"/>
      <c r="F25" s="4">
        <f t="shared" si="1"/>
        <v>0</v>
      </c>
      <c r="G25" s="5"/>
      <c r="H25" s="35" t="str">
        <f>IF(L70=1,"SUN",IF(L70=2,"MON",IF(L70=3,"TUE",IF(L70=4,"WED",IF(L70=5,"THUR",IF(L70=6,"FRI",IF(L70=7,"SAT","")))))))</f>
        <v>THUR</v>
      </c>
      <c r="I25" s="46"/>
      <c r="J25" s="47"/>
      <c r="K25" s="46"/>
      <c r="L25" s="47"/>
      <c r="M25" s="4">
        <f t="shared" si="0"/>
        <v>0</v>
      </c>
      <c r="N25" s="1"/>
      <c r="O25" s="1"/>
      <c r="P25" s="1"/>
      <c r="Q25" s="1"/>
      <c r="R25" s="1"/>
    </row>
    <row r="26" spans="1:18" ht="12.95" customHeight="1" x14ac:dyDescent="0.25">
      <c r="A26" s="34">
        <f t="shared" ref="A26" si="15">A24+1</f>
        <v>25</v>
      </c>
      <c r="B26" s="46"/>
      <c r="C26" s="47"/>
      <c r="D26" s="46"/>
      <c r="E26" s="47"/>
      <c r="F26" s="4">
        <f t="shared" si="1"/>
        <v>0</v>
      </c>
      <c r="G26" s="5"/>
      <c r="H26" s="34">
        <f t="shared" si="11"/>
        <v>10</v>
      </c>
      <c r="I26" s="46"/>
      <c r="J26" s="47"/>
      <c r="K26" s="46"/>
      <c r="L26" s="47"/>
      <c r="M26" s="4">
        <f t="shared" si="0"/>
        <v>0</v>
      </c>
      <c r="N26" s="1"/>
      <c r="O26" s="1"/>
      <c r="P26" s="1"/>
      <c r="Q26" s="1"/>
      <c r="R26" s="1"/>
    </row>
    <row r="27" spans="1:18" ht="12.95" customHeight="1" x14ac:dyDescent="0.25">
      <c r="A27" s="35" t="str">
        <f>IF(M71=1,"SUN",IF(M71=2,"MON",IF(M71=3,"TUE",IF(M71=4,"WED",IF(M71=5,"THUR",IF(M71=6,"FRI",IF(M71=7,"SAT",)))))))</f>
        <v>WED</v>
      </c>
      <c r="B27" s="46"/>
      <c r="C27" s="47"/>
      <c r="D27" s="46"/>
      <c r="E27" s="47"/>
      <c r="F27" s="4">
        <f t="shared" si="1"/>
        <v>0</v>
      </c>
      <c r="G27" s="5"/>
      <c r="H27" s="35" t="str">
        <f>IF(L71=1,"SUN",IF(L71=2,"MON",IF(L71=3,"TUE",IF(L71=4,"WED",IF(L71=5,"THUR",IF(L71=6,"FRI",IF(L71=7,"SAT","")))))))</f>
        <v>FRI</v>
      </c>
      <c r="I27" s="46"/>
      <c r="J27" s="47"/>
      <c r="K27" s="46"/>
      <c r="L27" s="47"/>
      <c r="M27" s="4">
        <f t="shared" si="0"/>
        <v>0</v>
      </c>
      <c r="N27" s="1"/>
      <c r="O27" s="1"/>
      <c r="P27" s="1"/>
      <c r="Q27" s="1"/>
      <c r="R27" s="1"/>
    </row>
    <row r="28" spans="1:18" ht="12.95" customHeight="1" x14ac:dyDescent="0.25">
      <c r="A28" s="34">
        <f t="shared" ref="A28" si="16">A26+1</f>
        <v>26</v>
      </c>
      <c r="B28" s="46"/>
      <c r="C28" s="47"/>
      <c r="D28" s="46"/>
      <c r="E28" s="47"/>
      <c r="F28" s="4">
        <f t="shared" si="1"/>
        <v>0</v>
      </c>
      <c r="G28" s="5"/>
      <c r="H28" s="34">
        <f t="shared" ref="H28" si="17">H26+1</f>
        <v>11</v>
      </c>
      <c r="I28" s="46"/>
      <c r="J28" s="47"/>
      <c r="K28" s="46"/>
      <c r="L28" s="47"/>
      <c r="M28" s="4">
        <f t="shared" si="0"/>
        <v>0</v>
      </c>
      <c r="N28" s="1"/>
      <c r="O28" s="1"/>
      <c r="P28" s="1"/>
      <c r="Q28" s="1"/>
      <c r="R28" s="1"/>
    </row>
    <row r="29" spans="1:18" ht="12.95" customHeight="1" x14ac:dyDescent="0.25">
      <c r="A29" s="35" t="str">
        <f>IF(M72=1,"SUN",IF(M72=2,"MON",IF(M72=3,"TUE",IF(M72=4,"WED",IF(M72=5,"THUR",IF(M72=6,"FRI",IF(M72=7,"SAT",)))))))</f>
        <v>THUR</v>
      </c>
      <c r="B29" s="46"/>
      <c r="C29" s="47"/>
      <c r="D29" s="46"/>
      <c r="E29" s="47"/>
      <c r="F29" s="4">
        <f t="shared" si="1"/>
        <v>0</v>
      </c>
      <c r="G29" s="5"/>
      <c r="H29" s="35" t="str">
        <f>IF(L72=1,"SUN",IF(L72=2,"MON",IF(L72=3,"TUE",IF(L72=4,"WED",IF(L72=5,"THUR",IF(L72=6,"FRI",IF(L72=7,"SAT","")))))))</f>
        <v>SAT</v>
      </c>
      <c r="I29" s="46"/>
      <c r="J29" s="47"/>
      <c r="K29" s="46"/>
      <c r="L29" s="47"/>
      <c r="M29" s="4">
        <f t="shared" si="0"/>
        <v>0</v>
      </c>
      <c r="N29" s="1"/>
      <c r="O29" s="1"/>
      <c r="P29" s="1"/>
      <c r="Q29" s="1"/>
      <c r="R29" s="1"/>
    </row>
    <row r="30" spans="1:18" ht="12.95" customHeight="1" x14ac:dyDescent="0.25">
      <c r="A30" s="34">
        <f t="shared" ref="A30" si="18">A28+1</f>
        <v>27</v>
      </c>
      <c r="B30" s="46"/>
      <c r="C30" s="47"/>
      <c r="D30" s="46"/>
      <c r="E30" s="47"/>
      <c r="F30" s="4">
        <f t="shared" si="1"/>
        <v>0</v>
      </c>
      <c r="G30" s="5"/>
      <c r="H30" s="34">
        <f t="shared" si="9"/>
        <v>12</v>
      </c>
      <c r="I30" s="46"/>
      <c r="J30" s="47"/>
      <c r="K30" s="46"/>
      <c r="L30" s="47"/>
      <c r="M30" s="4">
        <f t="shared" si="0"/>
        <v>0</v>
      </c>
      <c r="N30" s="1"/>
      <c r="O30" s="1"/>
      <c r="P30" s="1"/>
      <c r="Q30" s="1"/>
      <c r="R30" s="1"/>
    </row>
    <row r="31" spans="1:18" ht="12.95" customHeight="1" x14ac:dyDescent="0.25">
      <c r="A31" s="35" t="str">
        <f>IF(M73=1,"SUN",IF(M73=2,"MON",IF(M73=3,"TUE",IF(M73=4,"WED",IF(M73=5,"THUR",IF(M73=6,"FRI",IF(M73=7,"SAT",)))))))</f>
        <v>FRI</v>
      </c>
      <c r="B31" s="46"/>
      <c r="C31" s="47"/>
      <c r="D31" s="46"/>
      <c r="E31" s="47"/>
      <c r="F31" s="4">
        <f t="shared" si="1"/>
        <v>0</v>
      </c>
      <c r="G31" s="5"/>
      <c r="H31" s="35" t="str">
        <f>IF(L73=1,"SUN",IF(L73=2,"MON",IF(L73=3,"TUE",IF(L73=4,"WED",IF(L73=5,"THUR",IF(L73=6,"FRI",IF(L73=7,"SAT","")))))))</f>
        <v>SUN</v>
      </c>
      <c r="I31" s="46"/>
      <c r="J31" s="47"/>
      <c r="K31" s="46"/>
      <c r="L31" s="47"/>
      <c r="M31" s="4">
        <f t="shared" si="0"/>
        <v>0</v>
      </c>
      <c r="N31" s="1"/>
      <c r="O31" s="1"/>
      <c r="P31" s="1"/>
      <c r="Q31" s="1"/>
      <c r="R31" s="1"/>
    </row>
    <row r="32" spans="1:18" ht="12.95" customHeight="1" x14ac:dyDescent="0.25">
      <c r="A32" s="34">
        <f t="shared" ref="A32" si="19">A30+1</f>
        <v>28</v>
      </c>
      <c r="B32" s="46"/>
      <c r="C32" s="47"/>
      <c r="D32" s="46"/>
      <c r="E32" s="47"/>
      <c r="F32" s="4">
        <f t="shared" si="1"/>
        <v>0</v>
      </c>
      <c r="G32" s="5"/>
      <c r="H32" s="34">
        <f t="shared" si="11"/>
        <v>13</v>
      </c>
      <c r="I32" s="46"/>
      <c r="J32" s="47"/>
      <c r="K32" s="46"/>
      <c r="L32" s="47"/>
      <c r="M32" s="4">
        <f t="shared" si="0"/>
        <v>0</v>
      </c>
      <c r="N32" s="1"/>
      <c r="O32" s="1"/>
      <c r="P32" s="1"/>
      <c r="Q32" s="1"/>
      <c r="R32" s="1"/>
    </row>
    <row r="33" spans="1:18" ht="12.95" customHeight="1" x14ac:dyDescent="0.25">
      <c r="A33" s="35" t="str">
        <f>IF(M74=1,"SUN",IF(M74=2,"MON",IF(M74=3,"TUE",IF(M74=4,"WED",IF(M74=5,"THUR",IF(M74=6,"FRI",IF(M74=7,"SAT","")))))))</f>
        <v>SAT</v>
      </c>
      <c r="B33" s="46"/>
      <c r="C33" s="47"/>
      <c r="D33" s="46"/>
      <c r="E33" s="47"/>
      <c r="F33" s="4">
        <f t="shared" si="1"/>
        <v>0</v>
      </c>
      <c r="G33" s="5"/>
      <c r="H33" s="35" t="str">
        <f>IF(L74=1,"SUN",IF(L74=2,"MON",IF(L74=3,"TUE",IF(L74=4,"WED",IF(L74=5,"THUR",IF(L74=6,"FRI",IF(L74=7,"SAT","")))))))</f>
        <v>MON</v>
      </c>
      <c r="I33" s="46"/>
      <c r="J33" s="47"/>
      <c r="K33" s="46"/>
      <c r="L33" s="47"/>
      <c r="M33" s="4">
        <f t="shared" si="0"/>
        <v>0</v>
      </c>
      <c r="N33" s="1"/>
      <c r="O33" s="1"/>
      <c r="P33" s="1"/>
      <c r="Q33" s="1"/>
      <c r="R33" s="1"/>
    </row>
    <row r="34" spans="1:18" ht="12.95" customHeight="1" x14ac:dyDescent="0.25">
      <c r="A34" s="34">
        <f>IF($J$4&lt;&gt;"Feb - Mar",A32+1,IF(AND($J$4="Feb - Mar",MOD(YEAR(M$4),4)=0),A32+1,"XXXX"))</f>
        <v>29</v>
      </c>
      <c r="B34" s="46"/>
      <c r="C34" s="47"/>
      <c r="D34" s="46"/>
      <c r="E34" s="47"/>
      <c r="F34" s="4">
        <f t="shared" si="1"/>
        <v>0</v>
      </c>
      <c r="G34" s="5"/>
      <c r="H34" s="34">
        <f t="shared" ref="H34" si="20">H32+1</f>
        <v>14</v>
      </c>
      <c r="I34" s="46"/>
      <c r="J34" s="47"/>
      <c r="K34" s="46"/>
      <c r="L34" s="47"/>
      <c r="M34" s="4">
        <f t="shared" si="0"/>
        <v>0</v>
      </c>
      <c r="N34" s="1"/>
      <c r="O34" s="1"/>
      <c r="P34" s="1"/>
      <c r="Q34" s="1"/>
      <c r="R34" s="1"/>
    </row>
    <row r="35" spans="1:18" ht="12.95" customHeight="1" x14ac:dyDescent="0.25">
      <c r="A35" s="35" t="str">
        <f>IF(M75=1,"SUN",IF(M75=2,"MON",IF(M75=3,"TUE",IF(M75=4,"WED",IF(M75=5,"THUR",IF(M75=6,"FRI",IF(M75=7,"SAT","")))))))</f>
        <v>SUN</v>
      </c>
      <c r="B35" s="46"/>
      <c r="C35" s="47"/>
      <c r="D35" s="46"/>
      <c r="E35" s="47"/>
      <c r="F35" s="4">
        <f t="shared" si="1"/>
        <v>0</v>
      </c>
      <c r="G35" s="5"/>
      <c r="H35" s="35" t="str">
        <f>IF(L75=1,"SUN",IF(L75=2,"MON",IF(L75=3,"TUE",IF(L75=4,"WED",IF(L75=5,"THUR",IF(L75=6,"FRI",IF(L75=7,"SAT","")))))))</f>
        <v>TUE</v>
      </c>
      <c r="I35" s="46"/>
      <c r="J35" s="47"/>
      <c r="K35" s="46"/>
      <c r="L35" s="47"/>
      <c r="M35" s="4">
        <f t="shared" si="0"/>
        <v>0</v>
      </c>
      <c r="N35" s="1"/>
      <c r="O35" s="1"/>
      <c r="P35" s="1"/>
      <c r="Q35" s="1"/>
      <c r="R35" s="1"/>
    </row>
    <row r="36" spans="1:18" ht="12.95" customHeight="1" x14ac:dyDescent="0.25">
      <c r="A36" s="34">
        <f>IF(J4="Feb - Mar","XXXX",A34+1)</f>
        <v>30</v>
      </c>
      <c r="B36" s="46"/>
      <c r="C36" s="47"/>
      <c r="D36" s="46"/>
      <c r="E36" s="47"/>
      <c r="F36" s="4">
        <f t="shared" si="1"/>
        <v>0</v>
      </c>
      <c r="G36" s="5"/>
      <c r="H36" s="34">
        <f t="shared" si="9"/>
        <v>15</v>
      </c>
      <c r="I36" s="46"/>
      <c r="J36" s="47"/>
      <c r="K36" s="46"/>
      <c r="L36" s="47"/>
      <c r="M36" s="4">
        <f t="shared" si="0"/>
        <v>0</v>
      </c>
      <c r="N36" s="1"/>
      <c r="O36" s="1"/>
      <c r="P36" s="1"/>
      <c r="Q36" s="1"/>
      <c r="R36" s="1"/>
    </row>
    <row r="37" spans="1:18" ht="12.95" customHeight="1" x14ac:dyDescent="0.25">
      <c r="A37" s="35" t="str">
        <f>IF(M76=1,"SUN",IF(M76=2,"MON",IF(M76=3,"TUE",IF(M76=4,"WED",IF(M76=5,"THUR",IF(M76=6,"FRI",IF(M76=7,"SAT","")))))))</f>
        <v>MON</v>
      </c>
      <c r="B37" s="46"/>
      <c r="C37" s="47"/>
      <c r="D37" s="46"/>
      <c r="E37" s="47"/>
      <c r="F37" s="4">
        <f t="shared" si="1"/>
        <v>0</v>
      </c>
      <c r="G37" s="5"/>
      <c r="H37" s="35" t="str">
        <f>IF(L76=1,"SUN",IF(L76=2,"MON",IF(L76=3,"TUE",IF(L76=4,"WED",IF(L76=5,"THUR",IF(L76=6,"FRI",IF(L76=7,"SAT","")))))))</f>
        <v>WED</v>
      </c>
      <c r="I37" s="46"/>
      <c r="J37" s="47"/>
      <c r="K37" s="46"/>
      <c r="L37" s="47"/>
      <c r="M37" s="4">
        <f t="shared" si="0"/>
        <v>0</v>
      </c>
      <c r="N37" s="1"/>
      <c r="O37" s="1"/>
      <c r="P37" s="1"/>
      <c r="Q37" s="1"/>
      <c r="R37" s="1"/>
    </row>
    <row r="38" spans="1:18" ht="12.95" customHeight="1" x14ac:dyDescent="0.25">
      <c r="A38" s="34">
        <f>IF(OR($J$4="Feb - Mar",J$4="Apr - May",$J$4="Jun - Jul",$J$4="Sep - Oct",$J$4="Nov - Dec"),"XXXX",A36+1)</f>
        <v>31</v>
      </c>
      <c r="B38" s="46"/>
      <c r="C38" s="47"/>
      <c r="D38" s="46"/>
      <c r="E38" s="47"/>
      <c r="F38" s="4">
        <f t="shared" si="1"/>
        <v>0</v>
      </c>
      <c r="G38" s="5"/>
      <c r="I38" s="2"/>
      <c r="J38" s="2"/>
      <c r="K38" s="2"/>
      <c r="L38" s="2"/>
      <c r="M38" s="2"/>
      <c r="N38" s="1"/>
      <c r="O38" s="1"/>
      <c r="P38" s="1"/>
      <c r="Q38" s="1"/>
      <c r="R38" s="1"/>
    </row>
    <row r="39" spans="1:18" ht="12.95" customHeight="1" x14ac:dyDescent="0.25">
      <c r="A39" s="35" t="str">
        <f>IF(M77=1,"SUN",IF(M77=2,"MON",IF(M77=3,"TUE",IF(M77=4,"WED",IF(M77=5,"THUR",IF(M77=6,"FRI",IF(M77=7,"SAT","")))))))</f>
        <v>TUE</v>
      </c>
      <c r="B39" s="46"/>
      <c r="C39" s="47"/>
      <c r="D39" s="46"/>
      <c r="E39" s="47"/>
      <c r="F39" s="4">
        <f t="shared" si="1"/>
        <v>0</v>
      </c>
      <c r="G39" s="5"/>
      <c r="H39" s="17">
        <f>ROUND(SUM(F8:F39,M8:M37),2)</f>
        <v>0</v>
      </c>
      <c r="I39" s="2" t="s">
        <v>21</v>
      </c>
      <c r="J39" s="24">
        <v>25.75</v>
      </c>
      <c r="K39" s="7" t="s">
        <v>22</v>
      </c>
      <c r="L39" s="62">
        <f>ROUND(H39*J39,2)</f>
        <v>0</v>
      </c>
      <c r="M39" s="62"/>
      <c r="N39" s="1"/>
      <c r="O39" s="1"/>
      <c r="P39" s="8"/>
      <c r="Q39" s="8"/>
      <c r="R39" s="1"/>
    </row>
    <row r="40" spans="1:18" x14ac:dyDescent="0.25">
      <c r="A40" s="1"/>
      <c r="B40" s="1"/>
      <c r="C40" s="43"/>
      <c r="D40" s="43"/>
      <c r="E40" s="43"/>
      <c r="F40" s="2"/>
      <c r="G40" s="2"/>
      <c r="H40" s="9" t="s">
        <v>16</v>
      </c>
      <c r="I40" s="2"/>
      <c r="J40" s="9" t="s">
        <v>17</v>
      </c>
      <c r="K40" s="9"/>
      <c r="L40" s="63" t="s">
        <v>26</v>
      </c>
      <c r="M40" s="63"/>
      <c r="N40" s="1"/>
      <c r="O40" s="1"/>
      <c r="P40" s="9"/>
      <c r="Q40" s="9"/>
      <c r="R40" s="1"/>
    </row>
    <row r="41" spans="1:18" ht="4.5" customHeight="1" x14ac:dyDescent="0.25">
      <c r="A41" s="1"/>
      <c r="B41" s="1"/>
      <c r="C41" s="2"/>
      <c r="D41" s="2"/>
      <c r="E41" s="2"/>
      <c r="F41" s="2"/>
      <c r="G41" s="2"/>
      <c r="H41" s="9"/>
      <c r="I41" s="2"/>
      <c r="J41" s="9"/>
      <c r="K41" s="9"/>
      <c r="L41" s="9"/>
      <c r="M41" s="9"/>
      <c r="N41" s="1"/>
      <c r="O41" s="1"/>
      <c r="P41" s="9"/>
      <c r="Q41" s="9"/>
      <c r="R41" s="1"/>
    </row>
    <row r="42" spans="1:18" ht="12.75" customHeight="1" x14ac:dyDescent="0.25">
      <c r="A42" s="48" t="s">
        <v>23</v>
      </c>
      <c r="B42" s="49"/>
      <c r="C42" s="50" t="s">
        <v>25</v>
      </c>
      <c r="D42" s="50"/>
      <c r="E42" s="50" t="s">
        <v>20</v>
      </c>
      <c r="F42" s="50"/>
      <c r="G42" s="50" t="s">
        <v>24</v>
      </c>
      <c r="H42" s="48"/>
      <c r="I42" s="53" t="s">
        <v>46</v>
      </c>
      <c r="J42" s="54"/>
      <c r="K42" s="26" t="s">
        <v>18</v>
      </c>
      <c r="L42" s="2"/>
      <c r="M42" s="2"/>
      <c r="N42" s="1"/>
      <c r="O42" s="1"/>
      <c r="P42" s="1"/>
      <c r="Q42" s="1"/>
      <c r="R42" s="1"/>
    </row>
    <row r="43" spans="1:18" ht="13.5" customHeight="1" x14ac:dyDescent="0.25">
      <c r="A43" s="39"/>
      <c r="B43" s="40"/>
      <c r="C43" s="39"/>
      <c r="D43" s="40"/>
      <c r="E43" s="39"/>
      <c r="F43" s="40"/>
      <c r="G43" s="39"/>
      <c r="H43" s="59"/>
      <c r="I43" s="39"/>
      <c r="J43" s="40"/>
      <c r="K43" s="32"/>
      <c r="L43" s="2"/>
      <c r="M43" s="37"/>
      <c r="N43" s="37"/>
      <c r="O43" s="37"/>
      <c r="P43" s="14"/>
      <c r="Q43" s="14"/>
      <c r="R43" s="14"/>
    </row>
    <row r="44" spans="1:18" ht="13.5" customHeight="1" x14ac:dyDescent="0.25">
      <c r="A44" s="39"/>
      <c r="B44" s="40"/>
      <c r="C44" s="39"/>
      <c r="D44" s="40"/>
      <c r="E44" s="39"/>
      <c r="F44" s="40"/>
      <c r="G44" s="39"/>
      <c r="H44" s="59"/>
      <c r="I44" s="39"/>
      <c r="J44" s="40"/>
      <c r="K44" s="32"/>
      <c r="L44" s="2"/>
      <c r="M44" s="43" t="s">
        <v>33</v>
      </c>
      <c r="N44" s="43"/>
      <c r="O44" s="43"/>
      <c r="P44" s="42" t="s">
        <v>28</v>
      </c>
      <c r="Q44" s="42"/>
      <c r="R44" s="16" t="s">
        <v>47</v>
      </c>
    </row>
    <row r="45" spans="1:18" ht="13.5" customHeight="1" x14ac:dyDescent="0.25">
      <c r="A45" s="39"/>
      <c r="B45" s="40"/>
      <c r="C45" s="39"/>
      <c r="D45" s="40"/>
      <c r="E45" s="39"/>
      <c r="F45" s="40"/>
      <c r="G45" s="39"/>
      <c r="H45" s="59"/>
      <c r="I45" s="39"/>
      <c r="J45" s="40"/>
      <c r="K45" s="32"/>
      <c r="L45" s="2"/>
      <c r="M45" s="41" t="s">
        <v>34</v>
      </c>
      <c r="N45" s="41"/>
      <c r="O45" s="41"/>
      <c r="P45" s="41"/>
      <c r="Q45" s="41"/>
      <c r="R45" s="41"/>
    </row>
    <row r="46" spans="1:18" ht="13.5" customHeight="1" x14ac:dyDescent="0.25">
      <c r="A46" s="39"/>
      <c r="B46" s="40"/>
      <c r="C46" s="39"/>
      <c r="D46" s="40"/>
      <c r="E46" s="39"/>
      <c r="F46" s="40"/>
      <c r="G46" s="39"/>
      <c r="H46" s="59"/>
      <c r="I46" s="39"/>
      <c r="J46" s="40"/>
      <c r="K46" s="32"/>
      <c r="L46" s="38"/>
      <c r="M46" s="41"/>
      <c r="N46" s="41"/>
      <c r="O46" s="41"/>
      <c r="P46" s="41"/>
      <c r="Q46" s="41"/>
      <c r="R46" s="41"/>
    </row>
    <row r="47" spans="1:18" ht="31.5" customHeight="1" x14ac:dyDescent="0.25">
      <c r="A47" s="64"/>
      <c r="B47" s="64"/>
      <c r="C47" s="64"/>
      <c r="D47" s="64"/>
      <c r="E47" s="64"/>
      <c r="F47" s="64"/>
      <c r="G47" s="2"/>
      <c r="H47" s="58"/>
      <c r="I47" s="58"/>
      <c r="J47" s="58"/>
      <c r="K47" s="58"/>
      <c r="L47" s="58"/>
      <c r="M47" s="58"/>
      <c r="N47" s="10"/>
      <c r="O47" s="10"/>
      <c r="P47" s="1"/>
      <c r="Q47" s="1"/>
      <c r="R47" s="1"/>
    </row>
    <row r="48" spans="1:18" ht="12" customHeight="1" x14ac:dyDescent="0.25">
      <c r="A48" s="11" t="s">
        <v>19</v>
      </c>
      <c r="B48" s="11"/>
      <c r="C48" s="11"/>
      <c r="D48" s="11" t="s">
        <v>28</v>
      </c>
      <c r="E48" s="11"/>
      <c r="F48" s="12" t="s">
        <v>29</v>
      </c>
      <c r="G48" s="2"/>
      <c r="H48" s="57" t="s">
        <v>30</v>
      </c>
      <c r="I48" s="57"/>
      <c r="J48" s="57"/>
      <c r="K48" s="13" t="s">
        <v>28</v>
      </c>
      <c r="L48" s="13"/>
      <c r="M48" s="19" t="s">
        <v>29</v>
      </c>
      <c r="N48" s="1"/>
      <c r="O48" s="1"/>
      <c r="P48" s="1"/>
      <c r="Q48" s="1"/>
      <c r="R48" s="1"/>
    </row>
    <row r="49" spans="1:18" ht="11.25" customHeight="1" x14ac:dyDescent="0.25">
      <c r="A49" s="41" t="s">
        <v>32</v>
      </c>
      <c r="B49" s="41"/>
      <c r="C49" s="41"/>
      <c r="D49" s="41"/>
      <c r="E49" s="41"/>
      <c r="F49" s="41"/>
      <c r="G49" s="2"/>
      <c r="H49" s="15" t="s">
        <v>31</v>
      </c>
      <c r="I49" s="2"/>
      <c r="J49" s="2"/>
      <c r="K49" s="2"/>
      <c r="L49" s="1"/>
      <c r="M49" s="2"/>
      <c r="N49" s="1"/>
      <c r="O49" s="1"/>
      <c r="P49" s="1"/>
      <c r="Q49" s="1"/>
      <c r="R49" s="1"/>
    </row>
    <row r="50" spans="1:18" ht="54.75" customHeight="1" x14ac:dyDescent="0.25">
      <c r="A50" s="41"/>
      <c r="B50" s="41"/>
      <c r="C50" s="41"/>
      <c r="D50" s="41"/>
      <c r="E50" s="41"/>
      <c r="F50" s="41"/>
      <c r="G50" s="2"/>
      <c r="H50" s="41" t="s">
        <v>43</v>
      </c>
      <c r="I50" s="41"/>
      <c r="J50" s="41"/>
      <c r="K50" s="41"/>
      <c r="L50" s="41"/>
      <c r="M50" s="41"/>
      <c r="N50" s="1"/>
      <c r="O50" s="1"/>
      <c r="P50" s="1"/>
      <c r="Q50" s="1"/>
      <c r="R50" s="1"/>
    </row>
    <row r="51" spans="1:18" ht="45" hidden="1" customHeight="1" x14ac:dyDescent="0.25">
      <c r="A51" s="1"/>
      <c r="B51" s="1"/>
      <c r="F51" s="30"/>
      <c r="G51" s="30"/>
      <c r="H51" s="2"/>
      <c r="I51" s="2"/>
      <c r="J51" s="2"/>
      <c r="K51" s="2"/>
      <c r="L51" s="2"/>
      <c r="M51" s="2"/>
      <c r="N51" s="1"/>
      <c r="O51" s="1"/>
      <c r="P51" s="1"/>
      <c r="Q51" s="1"/>
      <c r="R51" s="1"/>
    </row>
    <row r="52" spans="1:18" ht="37.5" hidden="1" customHeight="1" x14ac:dyDescent="0.25">
      <c r="A52" s="1"/>
      <c r="B52" s="1"/>
      <c r="F52" s="30"/>
      <c r="G52" s="30"/>
      <c r="H52" s="2"/>
      <c r="I52" s="2"/>
      <c r="J52" s="2"/>
      <c r="K52" s="2"/>
      <c r="L52" s="2"/>
      <c r="M52" s="2"/>
      <c r="N52" s="1"/>
      <c r="O52" s="1"/>
      <c r="P52" s="1"/>
      <c r="Q52" s="1"/>
      <c r="R52" s="1"/>
    </row>
    <row r="53" spans="1:18" hidden="1" x14ac:dyDescent="0.25">
      <c r="A53" s="1"/>
      <c r="B53" s="1"/>
      <c r="F53" s="30"/>
      <c r="G53" s="30"/>
      <c r="H53" s="2"/>
      <c r="I53" s="2"/>
      <c r="J53" s="2"/>
      <c r="K53" s="2"/>
      <c r="L53" s="2"/>
      <c r="M53" s="2"/>
      <c r="N53" s="1"/>
      <c r="O53" s="1"/>
      <c r="P53" s="1"/>
      <c r="Q53" s="1"/>
      <c r="R53" s="1"/>
    </row>
    <row r="54" spans="1:18" hidden="1" x14ac:dyDescent="0.25">
      <c r="A54" s="1"/>
      <c r="B54" s="1"/>
      <c r="F54" s="30"/>
      <c r="G54" s="30"/>
      <c r="H54" s="2"/>
      <c r="I54" s="2"/>
      <c r="J54" s="2"/>
      <c r="K54" s="2"/>
      <c r="L54" s="2"/>
      <c r="M54" s="2"/>
      <c r="N54" s="1"/>
      <c r="O54" s="1"/>
      <c r="P54" s="1"/>
      <c r="Q54" s="1"/>
      <c r="R54" s="1"/>
    </row>
    <row r="55" spans="1:18" hidden="1" x14ac:dyDescent="0.25">
      <c r="A55" s="1"/>
      <c r="B55" s="1"/>
      <c r="F55" s="30"/>
      <c r="G55" s="30"/>
      <c r="H55" s="2"/>
      <c r="I55" s="2"/>
      <c r="J55" s="2"/>
      <c r="K55" s="2"/>
      <c r="L55" s="2"/>
      <c r="M55" s="2"/>
      <c r="N55" s="1"/>
      <c r="O55" s="1"/>
      <c r="P55" s="1"/>
      <c r="Q55" s="1"/>
      <c r="R55" s="1"/>
    </row>
    <row r="56" spans="1:18" hidden="1" x14ac:dyDescent="0.25">
      <c r="A56" s="1"/>
      <c r="B56" s="1"/>
      <c r="F56" s="30"/>
      <c r="G56" s="30"/>
      <c r="H56" s="2"/>
      <c r="I56" s="2"/>
      <c r="J56" s="2"/>
      <c r="K56" s="2"/>
      <c r="L56" s="2"/>
      <c r="M56" s="2"/>
      <c r="N56" s="1"/>
      <c r="O56" s="1"/>
      <c r="P56" s="1"/>
      <c r="Q56" s="1"/>
      <c r="R56" s="1"/>
    </row>
    <row r="57" spans="1:18" hidden="1" x14ac:dyDescent="0.25">
      <c r="A57" s="1"/>
      <c r="B57" s="1"/>
      <c r="F57" s="30"/>
      <c r="G57" s="30"/>
      <c r="H57" s="2"/>
      <c r="I57" s="2"/>
      <c r="J57" s="2"/>
      <c r="K57" s="2"/>
      <c r="L57" s="2"/>
      <c r="M57" s="2"/>
      <c r="N57" s="1"/>
      <c r="O57" s="1"/>
      <c r="P57" s="1"/>
      <c r="Q57" s="1"/>
      <c r="R57" s="1"/>
    </row>
    <row r="58" spans="1:18" hidden="1" x14ac:dyDescent="0.25">
      <c r="A58" s="1"/>
      <c r="B58" s="1"/>
      <c r="F58" s="30"/>
      <c r="G58" s="30"/>
      <c r="H58" s="2"/>
      <c r="I58" s="2"/>
      <c r="J58" s="2"/>
      <c r="K58" s="2"/>
      <c r="L58" s="2"/>
      <c r="M58" s="2"/>
      <c r="N58" s="1"/>
      <c r="O58" s="1"/>
      <c r="P58" s="1"/>
      <c r="Q58" s="1"/>
      <c r="R58" s="1"/>
    </row>
    <row r="59" spans="1:18" ht="6" hidden="1" customHeight="1" x14ac:dyDescent="0.25">
      <c r="A59" s="1"/>
      <c r="B59" s="1"/>
      <c r="F59" s="30"/>
      <c r="G59" s="30"/>
      <c r="H59" s="2"/>
      <c r="I59" s="2"/>
      <c r="J59" s="2"/>
      <c r="K59" s="2"/>
      <c r="L59" s="2"/>
      <c r="M59" s="2"/>
      <c r="N59" s="1"/>
      <c r="O59" s="1"/>
      <c r="P59" s="1"/>
      <c r="Q59" s="1"/>
      <c r="R59" s="1"/>
    </row>
    <row r="60" spans="1:18" hidden="1" x14ac:dyDescent="0.25">
      <c r="A60" s="1"/>
      <c r="B60" s="1"/>
      <c r="F60" s="2"/>
      <c r="G60" s="2"/>
      <c r="H60" s="2"/>
      <c r="I60" s="2"/>
      <c r="J60" s="2"/>
      <c r="K60" s="2"/>
      <c r="L60" s="2"/>
      <c r="M60" s="2"/>
      <c r="N60" s="1"/>
      <c r="O60" s="1"/>
      <c r="P60" s="1"/>
      <c r="Q60" s="1"/>
      <c r="R60" s="1"/>
    </row>
    <row r="61" spans="1:18" hidden="1" x14ac:dyDescent="0.25">
      <c r="A61" s="1"/>
      <c r="B61" s="1"/>
      <c r="F61" s="2"/>
      <c r="G61" s="2"/>
      <c r="H61" s="2"/>
      <c r="I61" s="2"/>
      <c r="J61" s="2"/>
      <c r="K61" s="2"/>
      <c r="L61" s="2"/>
      <c r="M61" s="2"/>
      <c r="N61" s="1"/>
      <c r="O61" s="1"/>
      <c r="P61" s="1"/>
      <c r="Q61" s="1"/>
      <c r="R61" s="1"/>
    </row>
    <row r="62" spans="1:18" hidden="1" x14ac:dyDescent="0.25">
      <c r="B62" s="2" t="s">
        <v>4</v>
      </c>
      <c r="C62" s="2"/>
      <c r="D62" s="30"/>
      <c r="F62">
        <f>YEAR(M4)</f>
        <v>2023</v>
      </c>
      <c r="G62" s="6">
        <f>IF(J4="Jan - Feb",1,IF(J4="Feb - Mar",2,IF(J4="Mar - Apr",3,IF(J4="Apr - May",4,IF(J4="May - Jun",5,IF(J4="Jun - Jul",6,IF(J4="Jul - Aug",7,IF(J4="Aug - Sep",8,IF(J4="Sep - Oct",9,IF(J4="Oct - Nov",10,IF(J4="Nov - Dec",11,IF(J4="Dec - Jan",12,))))))))))))</f>
        <v>10</v>
      </c>
      <c r="H62" s="36">
        <f>IF(J$4="Dec - Jan",DATE(F$63,G$63,H8),DATE(F$62,G$63,H8))</f>
        <v>45231</v>
      </c>
      <c r="I62" s="36">
        <f>DATE(IF(N$4=2019,F$63,F$62),G$62,A8)</f>
        <v>45215</v>
      </c>
      <c r="J62" s="6">
        <f>WEEKDAY(H62,1)</f>
        <v>4</v>
      </c>
      <c r="K62" s="6">
        <f>WEEKDAY(I62,1)</f>
        <v>2</v>
      </c>
      <c r="L62" s="6">
        <f>IFERROR(J62,)</f>
        <v>4</v>
      </c>
      <c r="M62" s="6">
        <f>IFERROR(K62,)</f>
        <v>2</v>
      </c>
    </row>
    <row r="63" spans="1:18" hidden="1" x14ac:dyDescent="0.25">
      <c r="B63" s="2" t="s">
        <v>5</v>
      </c>
      <c r="C63" s="2"/>
      <c r="D63" s="30"/>
      <c r="F63">
        <f>YEAR(M4)+1</f>
        <v>2024</v>
      </c>
      <c r="G63" s="6">
        <f>IF(J4="Jan - Feb",2,IF(J4="Feb - Mar",3,IF(J4="Mar - Apr",4,IF(J4="Apr - May",5,IF(J4="May - Jun",6,IF(J4="Jun - Jul",7,IF(J4="Jul - Aug",8,IF(J4="Aug - Sep",9,IF(J4="Sep - Oct",10,IF(J4="Oct - Nov",11,IF(J4="Nov - Dec",12,IF(J4="Dec - Jan",1,))))))))))))</f>
        <v>11</v>
      </c>
      <c r="H63" s="36">
        <f>IF(J4="Dec - Jan",DATE(F$63,G$63,H10),DATE(F$62,G$63,H10))</f>
        <v>45232</v>
      </c>
      <c r="I63" s="36">
        <f>DATE(IF(N$4=2019,F$63,F$62),G$62,A10)</f>
        <v>45216</v>
      </c>
      <c r="J63" s="6">
        <f t="shared" ref="J63:J76" si="21">WEEKDAY(H63,1)</f>
        <v>5</v>
      </c>
      <c r="K63" s="6">
        <f t="shared" ref="K63:K77" si="22">WEEKDAY(I63,1)</f>
        <v>3</v>
      </c>
      <c r="L63" s="6">
        <f t="shared" ref="L63:L76" si="23">IFERROR(J63,)</f>
        <v>5</v>
      </c>
      <c r="M63" s="6">
        <f t="shared" ref="M63:M77" si="24">IFERROR(K63,)</f>
        <v>3</v>
      </c>
    </row>
    <row r="64" spans="1:18" hidden="1" x14ac:dyDescent="0.25">
      <c r="B64" s="2" t="s">
        <v>6</v>
      </c>
      <c r="C64" s="2"/>
      <c r="D64" s="30"/>
      <c r="H64" s="36">
        <f>IF(J4="Dec - Jan",DATE(F$63,G$63,H12),DATE(F$62,G$63,H12))</f>
        <v>45233</v>
      </c>
      <c r="I64" s="36">
        <f>DATE(IF(N$4=2019,F$63,F$62),G$62,A12)</f>
        <v>45217</v>
      </c>
      <c r="J64" s="6">
        <f t="shared" si="21"/>
        <v>6</v>
      </c>
      <c r="K64" s="6">
        <f t="shared" si="22"/>
        <v>4</v>
      </c>
      <c r="L64" s="6">
        <f t="shared" si="23"/>
        <v>6</v>
      </c>
      <c r="M64" s="6">
        <f t="shared" si="24"/>
        <v>4</v>
      </c>
    </row>
    <row r="65" spans="1:18" hidden="1" x14ac:dyDescent="0.25">
      <c r="B65" s="2" t="s">
        <v>45</v>
      </c>
      <c r="C65" s="2"/>
      <c r="D65" s="30"/>
      <c r="H65" s="36">
        <f>IF(J4="Dec - Jan",DATE(F$63,G$63,H14),DATE(F$62,G$63,H14))</f>
        <v>45234</v>
      </c>
      <c r="I65" s="36">
        <f>DATE(IF(N$4=2019,F$63,F$62),G$62,A14)</f>
        <v>45218</v>
      </c>
      <c r="J65" s="6">
        <f t="shared" si="21"/>
        <v>7</v>
      </c>
      <c r="K65" s="6">
        <f t="shared" si="22"/>
        <v>5</v>
      </c>
      <c r="L65" s="6">
        <f t="shared" si="23"/>
        <v>7</v>
      </c>
      <c r="M65" s="6">
        <f t="shared" si="24"/>
        <v>5</v>
      </c>
    </row>
    <row r="66" spans="1:18" hidden="1" x14ac:dyDescent="0.25">
      <c r="A66"/>
      <c r="B66" s="2" t="s">
        <v>7</v>
      </c>
      <c r="C66" s="2"/>
      <c r="D66" s="30">
        <f ca="1">D67+365</f>
        <v>46711</v>
      </c>
      <c r="E66"/>
      <c r="G66"/>
      <c r="H66" s="36">
        <f>IF(J4="Dec - Jan",DATE(F$63,G$63,H16),DATE(F$62,G$63,H16))</f>
        <v>45235</v>
      </c>
      <c r="I66" s="36">
        <f>DATE(IF(N$4=2019,F$63,F$62),G$62,A16)</f>
        <v>45219</v>
      </c>
      <c r="J66" s="6">
        <f t="shared" si="21"/>
        <v>1</v>
      </c>
      <c r="K66" s="6">
        <f t="shared" si="22"/>
        <v>6</v>
      </c>
      <c r="L66" s="6">
        <f t="shared" si="23"/>
        <v>1</v>
      </c>
      <c r="M66" s="6">
        <f t="shared" si="24"/>
        <v>6</v>
      </c>
      <c r="N66"/>
      <c r="O66"/>
      <c r="P66"/>
      <c r="Q66"/>
      <c r="R66"/>
    </row>
    <row r="67" spans="1:18" hidden="1" x14ac:dyDescent="0.25">
      <c r="A67"/>
      <c r="B67" s="2" t="s">
        <v>8</v>
      </c>
      <c r="C67" s="2"/>
      <c r="D67" s="30">
        <f ca="1">D68+365</f>
        <v>46346</v>
      </c>
      <c r="E67"/>
      <c r="G67"/>
      <c r="H67" s="36">
        <f>IF(J4="Dec - Jan",DATE(F$63,G$63,H18),DATE(F$62,G$63,H18))</f>
        <v>45236</v>
      </c>
      <c r="I67" s="36">
        <f>DATE(IF(N$4=2019,F$63,F$62),G$62,A18)</f>
        <v>45220</v>
      </c>
      <c r="J67" s="6">
        <f t="shared" si="21"/>
        <v>2</v>
      </c>
      <c r="K67" s="6">
        <f t="shared" si="22"/>
        <v>7</v>
      </c>
      <c r="L67" s="6">
        <f t="shared" si="23"/>
        <v>2</v>
      </c>
      <c r="M67" s="6">
        <f t="shared" si="24"/>
        <v>7</v>
      </c>
      <c r="N67"/>
      <c r="O67"/>
      <c r="P67"/>
      <c r="Q67"/>
      <c r="R67"/>
    </row>
    <row r="68" spans="1:18" hidden="1" x14ac:dyDescent="0.25">
      <c r="A68"/>
      <c r="B68" s="2" t="s">
        <v>9</v>
      </c>
      <c r="C68" s="2"/>
      <c r="D68" s="30">
        <f ca="1">D69+365</f>
        <v>45981</v>
      </c>
      <c r="E68"/>
      <c r="F68"/>
      <c r="G68"/>
      <c r="H68" s="36">
        <f>IF(J4="Dec - Jan",DATE(F$63,G$63,H20),DATE(F$62,G$63,H20))</f>
        <v>45237</v>
      </c>
      <c r="I68" s="36">
        <f>DATE(IF(N$4=2019,F$63,F$62),G$62,A20)</f>
        <v>45221</v>
      </c>
      <c r="J68" s="6">
        <f t="shared" si="21"/>
        <v>3</v>
      </c>
      <c r="K68" s="6">
        <f t="shared" si="22"/>
        <v>1</v>
      </c>
      <c r="L68" s="6">
        <f t="shared" si="23"/>
        <v>3</v>
      </c>
      <c r="M68" s="6">
        <f t="shared" si="24"/>
        <v>1</v>
      </c>
      <c r="N68"/>
      <c r="O68"/>
      <c r="P68"/>
      <c r="Q68"/>
      <c r="R68"/>
    </row>
    <row r="69" spans="1:18" hidden="1" x14ac:dyDescent="0.25">
      <c r="A69"/>
      <c r="B69" s="2" t="s">
        <v>10</v>
      </c>
      <c r="C69" s="2"/>
      <c r="D69" s="30">
        <f ca="1">D70+365</f>
        <v>45616</v>
      </c>
      <c r="E69"/>
      <c r="F69"/>
      <c r="G69"/>
      <c r="H69" s="36">
        <f>IF(J4="Dec - Jan",DATE(F$63,G$63,H22),DATE(F$62,G$63,H22))</f>
        <v>45238</v>
      </c>
      <c r="I69" s="36">
        <f>DATE(IF(N$4=2019,F$63,F$62),G$62,A22)</f>
        <v>45222</v>
      </c>
      <c r="J69" s="6">
        <f t="shared" si="21"/>
        <v>4</v>
      </c>
      <c r="K69" s="6">
        <f t="shared" si="22"/>
        <v>2</v>
      </c>
      <c r="L69" s="6">
        <f t="shared" si="23"/>
        <v>4</v>
      </c>
      <c r="M69" s="6">
        <f t="shared" si="24"/>
        <v>2</v>
      </c>
      <c r="N69"/>
      <c r="O69"/>
      <c r="P69"/>
      <c r="Q69"/>
      <c r="R69"/>
    </row>
    <row r="70" spans="1:18" hidden="1" x14ac:dyDescent="0.25">
      <c r="A70"/>
      <c r="B70" s="2" t="s">
        <v>11</v>
      </c>
      <c r="C70" s="2"/>
      <c r="D70" s="30">
        <f ca="1">TODAY()</f>
        <v>45251</v>
      </c>
      <c r="E70"/>
      <c r="F70"/>
      <c r="G70"/>
      <c r="H70" s="36">
        <f>IF(J4="Dec - Jan",DATE(F$63,G$63,H24),DATE(F$62,G$63,H24))</f>
        <v>45239</v>
      </c>
      <c r="I70" s="36">
        <f>DATE(IF(N$4=2019,F$63,F$62),G$62,A24)</f>
        <v>45223</v>
      </c>
      <c r="J70" s="6">
        <f t="shared" si="21"/>
        <v>5</v>
      </c>
      <c r="K70" s="6">
        <f t="shared" si="22"/>
        <v>3</v>
      </c>
      <c r="L70" s="6">
        <f t="shared" si="23"/>
        <v>5</v>
      </c>
      <c r="M70" s="6">
        <f t="shared" si="24"/>
        <v>3</v>
      </c>
      <c r="N70"/>
      <c r="O70"/>
      <c r="P70"/>
      <c r="Q70"/>
      <c r="R70"/>
    </row>
    <row r="71" spans="1:18" hidden="1" x14ac:dyDescent="0.25">
      <c r="A71"/>
      <c r="B71" s="2" t="s">
        <v>12</v>
      </c>
      <c r="C71" s="2"/>
      <c r="D71" s="30">
        <f ca="1">D70-365</f>
        <v>44886</v>
      </c>
      <c r="E71"/>
      <c r="F71"/>
      <c r="G71"/>
      <c r="H71" s="36">
        <f>IF(J4="Dec - Jan",DATE(F$63,G$63,H26),DATE(F$62,G$63,H26))</f>
        <v>45240</v>
      </c>
      <c r="I71" s="36">
        <f>DATE(IF(N$4=2019,F$63,F$62),G$62,A26)</f>
        <v>45224</v>
      </c>
      <c r="J71" s="6">
        <f t="shared" si="21"/>
        <v>6</v>
      </c>
      <c r="K71" s="6">
        <f t="shared" si="22"/>
        <v>4</v>
      </c>
      <c r="L71" s="6">
        <f t="shared" si="23"/>
        <v>6</v>
      </c>
      <c r="M71" s="6">
        <f t="shared" si="24"/>
        <v>4</v>
      </c>
      <c r="N71"/>
      <c r="O71"/>
      <c r="P71"/>
      <c r="Q71"/>
      <c r="R71"/>
    </row>
    <row r="72" spans="1:18" hidden="1" x14ac:dyDescent="0.25">
      <c r="A72"/>
      <c r="B72" s="2" t="s">
        <v>13</v>
      </c>
      <c r="C72" s="2"/>
      <c r="D72" s="30"/>
      <c r="E72"/>
      <c r="F72"/>
      <c r="G72"/>
      <c r="H72" s="36">
        <f>IF(J4="Dec - Jan",DATE(F$63,G$63,H28),DATE(F$62,G$63,H28))</f>
        <v>45241</v>
      </c>
      <c r="I72" s="36">
        <f>DATE(IF(N$4=2019,F$63,F$62),G$62,A28)</f>
        <v>45225</v>
      </c>
      <c r="J72" s="6">
        <f t="shared" si="21"/>
        <v>7</v>
      </c>
      <c r="K72" s="6">
        <f t="shared" si="22"/>
        <v>5</v>
      </c>
      <c r="L72" s="6">
        <f t="shared" si="23"/>
        <v>7</v>
      </c>
      <c r="M72" s="6">
        <f t="shared" si="24"/>
        <v>5</v>
      </c>
      <c r="N72"/>
      <c r="O72"/>
      <c r="P72"/>
      <c r="Q72"/>
      <c r="R72"/>
    </row>
    <row r="73" spans="1:18" hidden="1" x14ac:dyDescent="0.25">
      <c r="A73"/>
      <c r="B73" s="2" t="s">
        <v>3</v>
      </c>
      <c r="C73" s="2"/>
      <c r="D73" s="30"/>
      <c r="E73"/>
      <c r="F73"/>
      <c r="G73"/>
      <c r="H73" s="36">
        <f>IF(J4="Dec - Jan",DATE(F$63,G$63,H30),DATE(F$62,G$63,H30))</f>
        <v>45242</v>
      </c>
      <c r="I73" s="36">
        <f>DATE(IF(N$4=2019,F$63,F$62),G$62,A30)</f>
        <v>45226</v>
      </c>
      <c r="J73" s="6">
        <f t="shared" si="21"/>
        <v>1</v>
      </c>
      <c r="K73" s="6">
        <f t="shared" si="22"/>
        <v>6</v>
      </c>
      <c r="L73" s="6">
        <f t="shared" si="23"/>
        <v>1</v>
      </c>
      <c r="M73" s="6">
        <f t="shared" si="24"/>
        <v>6</v>
      </c>
      <c r="N73"/>
      <c r="O73"/>
      <c r="P73"/>
      <c r="Q73"/>
      <c r="R73"/>
    </row>
    <row r="74" spans="1:18" hidden="1" x14ac:dyDescent="0.25">
      <c r="A74"/>
      <c r="B74" s="2"/>
      <c r="C74" s="2"/>
      <c r="D74" s="2"/>
      <c r="E74"/>
      <c r="F74"/>
      <c r="G74"/>
      <c r="H74" s="36">
        <f>IF(J4="Dec - Jan",DATE(F$63,G$63,H32),DATE(F$62,G$63,H32))</f>
        <v>45243</v>
      </c>
      <c r="I74" s="36">
        <f>DATE(IF(N$4=2019,F$63,F$62),G$62,A32)</f>
        <v>45227</v>
      </c>
      <c r="J74" s="6">
        <f t="shared" si="21"/>
        <v>2</v>
      </c>
      <c r="K74" s="6">
        <f t="shared" si="22"/>
        <v>7</v>
      </c>
      <c r="L74" s="6">
        <f t="shared" si="23"/>
        <v>2</v>
      </c>
      <c r="M74" s="6">
        <f t="shared" si="24"/>
        <v>7</v>
      </c>
      <c r="N74"/>
      <c r="O74"/>
      <c r="P74"/>
      <c r="Q74"/>
      <c r="R74"/>
    </row>
    <row r="75" spans="1:18" hidden="1" x14ac:dyDescent="0.25">
      <c r="A75"/>
      <c r="B75" s="2"/>
      <c r="C75" s="2"/>
      <c r="D75" s="2"/>
      <c r="E75"/>
      <c r="F75"/>
      <c r="G75"/>
      <c r="H75" s="36">
        <f>IF(J4="Dec - Jan",DATE(F$63,G$63,H34),DATE(F$62,G$63,H34))</f>
        <v>45244</v>
      </c>
      <c r="I75" s="36">
        <f>DATE(IF(N$4=2019,F$63,F$62),G$62,A34)</f>
        <v>45228</v>
      </c>
      <c r="J75" s="6">
        <f t="shared" si="21"/>
        <v>3</v>
      </c>
      <c r="K75" s="6">
        <f t="shared" si="22"/>
        <v>1</v>
      </c>
      <c r="L75" s="6">
        <f t="shared" si="23"/>
        <v>3</v>
      </c>
      <c r="M75" s="6">
        <f t="shared" si="24"/>
        <v>1</v>
      </c>
      <c r="N75"/>
      <c r="O75"/>
      <c r="P75"/>
      <c r="Q75"/>
      <c r="R75"/>
    </row>
    <row r="76" spans="1:18" hidden="1" x14ac:dyDescent="0.25">
      <c r="H76" s="36">
        <f>IF(J4="Dec - Jan",DATE(F$63,G$63,H36),DATE(F$62,G$63,H36))</f>
        <v>45245</v>
      </c>
      <c r="I76" s="36">
        <f>DATE(IF(N$4=2019,F$63,F$62),G$62,A36)</f>
        <v>45229</v>
      </c>
      <c r="J76" s="6">
        <f t="shared" si="21"/>
        <v>4</v>
      </c>
      <c r="K76" s="6">
        <f t="shared" si="22"/>
        <v>2</v>
      </c>
      <c r="L76" s="6">
        <f t="shared" si="23"/>
        <v>4</v>
      </c>
      <c r="M76" s="6">
        <f t="shared" si="24"/>
        <v>2</v>
      </c>
    </row>
    <row r="77" spans="1:18" hidden="1" x14ac:dyDescent="0.25">
      <c r="I77" s="36">
        <f>DATE(IF(N$4=2019,F$63,F$62),G$62,A38)</f>
        <v>45230</v>
      </c>
      <c r="K77" s="6">
        <f t="shared" si="22"/>
        <v>3</v>
      </c>
      <c r="M77" s="6">
        <f t="shared" si="24"/>
        <v>3</v>
      </c>
    </row>
    <row r="78" spans="1:18" hidden="1" x14ac:dyDescent="0.25"/>
    <row r="79" spans="1:18" hidden="1" x14ac:dyDescent="0.25"/>
    <row r="80" spans="1:18" hidden="1" x14ac:dyDescent="0.25"/>
  </sheetData>
  <sheetProtection algorithmName="SHA-512" hashValue="ZCbMI3COqlHi6kZaxKbvuf1GSS2lBC7ByrjXgNiI18c8MejYjgSKKkYHxz8QfE6iamst5fenAN+lesKTgI1/qg==" saltValue="ptQ1Fxr1mx9OUot4qum35A==" spinCount="100000" sheet="1" selectLockedCells="1"/>
  <dataConsolidate/>
  <mergeCells count="177">
    <mergeCell ref="J4:K4"/>
    <mergeCell ref="J5:K5"/>
    <mergeCell ref="A47:F47"/>
    <mergeCell ref="K31:L31"/>
    <mergeCell ref="K32:L32"/>
    <mergeCell ref="K33:L33"/>
    <mergeCell ref="K34:L34"/>
    <mergeCell ref="K35:L35"/>
    <mergeCell ref="K36:L36"/>
    <mergeCell ref="K25:L25"/>
    <mergeCell ref="K26:L26"/>
    <mergeCell ref="K27:L27"/>
    <mergeCell ref="K28:L28"/>
    <mergeCell ref="K29:L29"/>
    <mergeCell ref="K30:L30"/>
    <mergeCell ref="K19:L19"/>
    <mergeCell ref="K20:L20"/>
    <mergeCell ref="K21:L21"/>
    <mergeCell ref="K22:L22"/>
    <mergeCell ref="K7:L7"/>
    <mergeCell ref="K9:L9"/>
    <mergeCell ref="I25:J25"/>
    <mergeCell ref="I24:J24"/>
    <mergeCell ref="I23:J23"/>
    <mergeCell ref="K37:L37"/>
    <mergeCell ref="L39:M39"/>
    <mergeCell ref="L40:M40"/>
    <mergeCell ref="I7:J7"/>
    <mergeCell ref="I8:J8"/>
    <mergeCell ref="K23:L23"/>
    <mergeCell ref="K24:L24"/>
    <mergeCell ref="K13:L13"/>
    <mergeCell ref="K14:L14"/>
    <mergeCell ref="K15:L15"/>
    <mergeCell ref="K16:L16"/>
    <mergeCell ref="K17:L17"/>
    <mergeCell ref="K18:L18"/>
    <mergeCell ref="K8:L8"/>
    <mergeCell ref="K10:L10"/>
    <mergeCell ref="K11:L11"/>
    <mergeCell ref="K12:L12"/>
    <mergeCell ref="I31:J31"/>
    <mergeCell ref="I30:J30"/>
    <mergeCell ref="I29:J29"/>
    <mergeCell ref="I28:J28"/>
    <mergeCell ref="I27:J27"/>
    <mergeCell ref="I26:J26"/>
    <mergeCell ref="I37:J37"/>
    <mergeCell ref="I36:J36"/>
    <mergeCell ref="I35:J35"/>
    <mergeCell ref="I34:J34"/>
    <mergeCell ref="I33:J33"/>
    <mergeCell ref="I32:J32"/>
    <mergeCell ref="D20:E20"/>
    <mergeCell ref="D21:E21"/>
    <mergeCell ref="D22:E22"/>
    <mergeCell ref="I22:J22"/>
    <mergeCell ref="I21:J21"/>
    <mergeCell ref="I20:J20"/>
    <mergeCell ref="D35:E35"/>
    <mergeCell ref="D27:E27"/>
    <mergeCell ref="D28:E28"/>
    <mergeCell ref="D29:E29"/>
    <mergeCell ref="D31:E31"/>
    <mergeCell ref="D25:E25"/>
    <mergeCell ref="D32:E32"/>
    <mergeCell ref="D33:E33"/>
    <mergeCell ref="I9:J9"/>
    <mergeCell ref="I10:J10"/>
    <mergeCell ref="I11:J11"/>
    <mergeCell ref="I12:J12"/>
    <mergeCell ref="I19:J19"/>
    <mergeCell ref="I18:J18"/>
    <mergeCell ref="I17:J17"/>
    <mergeCell ref="I16:J16"/>
    <mergeCell ref="I15:J15"/>
    <mergeCell ref="I14:J14"/>
    <mergeCell ref="I13:J13"/>
    <mergeCell ref="D39:E39"/>
    <mergeCell ref="D24:E24"/>
    <mergeCell ref="B24:C24"/>
    <mergeCell ref="B25:C25"/>
    <mergeCell ref="G45:H45"/>
    <mergeCell ref="G46:H46"/>
    <mergeCell ref="B37:C37"/>
    <mergeCell ref="D11:E11"/>
    <mergeCell ref="B11:C11"/>
    <mergeCell ref="C45:D45"/>
    <mergeCell ref="A4:B4"/>
    <mergeCell ref="A5:B5"/>
    <mergeCell ref="C4:D4"/>
    <mergeCell ref="C5:D5"/>
    <mergeCell ref="G43:H43"/>
    <mergeCell ref="G44:H44"/>
    <mergeCell ref="D37:E37"/>
    <mergeCell ref="D38:E38"/>
    <mergeCell ref="B38:C38"/>
    <mergeCell ref="B39:C39"/>
    <mergeCell ref="D26:E26"/>
    <mergeCell ref="D34:E34"/>
    <mergeCell ref="B14:C14"/>
    <mergeCell ref="D8:E8"/>
    <mergeCell ref="B9:C9"/>
    <mergeCell ref="D9:E9"/>
    <mergeCell ref="B10:C10"/>
    <mergeCell ref="B26:C26"/>
    <mergeCell ref="B20:C20"/>
    <mergeCell ref="B7:C7"/>
    <mergeCell ref="D7:E7"/>
    <mergeCell ref="B8:C8"/>
    <mergeCell ref="C40:E40"/>
    <mergeCell ref="B12:C12"/>
    <mergeCell ref="H48:J48"/>
    <mergeCell ref="A49:F50"/>
    <mergeCell ref="H50:M50"/>
    <mergeCell ref="D12:E12"/>
    <mergeCell ref="B13:C13"/>
    <mergeCell ref="D13:E13"/>
    <mergeCell ref="D14:E14"/>
    <mergeCell ref="G42:H42"/>
    <mergeCell ref="D23:E23"/>
    <mergeCell ref="D15:E15"/>
    <mergeCell ref="D16:E16"/>
    <mergeCell ref="D17:E17"/>
    <mergeCell ref="D18:E18"/>
    <mergeCell ref="B31:C31"/>
    <mergeCell ref="B32:C32"/>
    <mergeCell ref="B33:C33"/>
    <mergeCell ref="B34:C34"/>
    <mergeCell ref="B27:C27"/>
    <mergeCell ref="B28:C28"/>
    <mergeCell ref="B29:C29"/>
    <mergeCell ref="B30:C30"/>
    <mergeCell ref="B19:C19"/>
    <mergeCell ref="H47:M47"/>
    <mergeCell ref="E45:F45"/>
    <mergeCell ref="P5:R5"/>
    <mergeCell ref="E4:H4"/>
    <mergeCell ref="E5:H5"/>
    <mergeCell ref="B35:C35"/>
    <mergeCell ref="B36:C36"/>
    <mergeCell ref="B22:C22"/>
    <mergeCell ref="B23:C23"/>
    <mergeCell ref="P4:R4"/>
    <mergeCell ref="A42:B42"/>
    <mergeCell ref="C42:D42"/>
    <mergeCell ref="E42:F42"/>
    <mergeCell ref="B17:C17"/>
    <mergeCell ref="B18:C18"/>
    <mergeCell ref="D36:E36"/>
    <mergeCell ref="P6:R6"/>
    <mergeCell ref="P7:R7"/>
    <mergeCell ref="D30:E30"/>
    <mergeCell ref="D19:E19"/>
    <mergeCell ref="B21:C21"/>
    <mergeCell ref="B15:C15"/>
    <mergeCell ref="B16:C16"/>
    <mergeCell ref="D10:E10"/>
    <mergeCell ref="I42:J42"/>
    <mergeCell ref="N8:R14"/>
    <mergeCell ref="I43:J43"/>
    <mergeCell ref="I44:J44"/>
    <mergeCell ref="I45:J45"/>
    <mergeCell ref="I46:J46"/>
    <mergeCell ref="M45:R46"/>
    <mergeCell ref="P44:Q44"/>
    <mergeCell ref="M44:O44"/>
    <mergeCell ref="A45:B45"/>
    <mergeCell ref="A46:B46"/>
    <mergeCell ref="C46:D46"/>
    <mergeCell ref="E46:F46"/>
    <mergeCell ref="A43:B43"/>
    <mergeCell ref="C43:D43"/>
    <mergeCell ref="E43:F43"/>
    <mergeCell ref="A44:B44"/>
    <mergeCell ref="C44:D44"/>
    <mergeCell ref="E44:F44"/>
  </mergeCells>
  <conditionalFormatting sqref="A8:A9">
    <cfRule type="expression" dxfId="36" priority="31">
      <formula>OR($A$9="SAT",$A$9="SUN")</formula>
    </cfRule>
  </conditionalFormatting>
  <conditionalFormatting sqref="A10:A11">
    <cfRule type="expression" dxfId="35" priority="30">
      <formula>OR($A$11="SAT",$A$11="SUN")</formula>
    </cfRule>
  </conditionalFormatting>
  <conditionalFormatting sqref="A12:A13">
    <cfRule type="expression" dxfId="34" priority="29">
      <formula>OR($A$13="SAT",$A$13="SUN")</formula>
    </cfRule>
  </conditionalFormatting>
  <conditionalFormatting sqref="A14:A15">
    <cfRule type="expression" dxfId="33" priority="28">
      <formula>OR($A$15="SAT",$A$15="SUN")</formula>
    </cfRule>
  </conditionalFormatting>
  <conditionalFormatting sqref="A16:A17">
    <cfRule type="expression" dxfId="32" priority="27">
      <formula>OR($A$17="SAT",$A$17="SUN")</formula>
    </cfRule>
  </conditionalFormatting>
  <conditionalFormatting sqref="A18:A19">
    <cfRule type="expression" dxfId="31" priority="26">
      <formula>OR($A$19="SAT",$A$19="SUN")</formula>
    </cfRule>
  </conditionalFormatting>
  <conditionalFormatting sqref="A20:A21">
    <cfRule type="expression" dxfId="30" priority="25">
      <formula>OR($A$21="SAT",$A$21="SUN")</formula>
    </cfRule>
  </conditionalFormatting>
  <conditionalFormatting sqref="A22:A23">
    <cfRule type="expression" dxfId="29" priority="24">
      <formula>OR($A$23="SAT",$A$23="SUN")</formula>
    </cfRule>
  </conditionalFormatting>
  <conditionalFormatting sqref="A24:A25">
    <cfRule type="expression" dxfId="28" priority="23">
      <formula>OR($A$25="SAT",$A$25="SUN")</formula>
    </cfRule>
  </conditionalFormatting>
  <conditionalFormatting sqref="A26:A27">
    <cfRule type="expression" dxfId="27" priority="22">
      <formula>OR($A$27="SAT",$A$27="SUN")</formula>
    </cfRule>
  </conditionalFormatting>
  <conditionalFormatting sqref="A28:A29">
    <cfRule type="expression" dxfId="26" priority="21">
      <formula>OR($A$29="SAT",$A$29="SUN")</formula>
    </cfRule>
  </conditionalFormatting>
  <conditionalFormatting sqref="A30:A31">
    <cfRule type="expression" dxfId="25" priority="20">
      <formula>OR($A$31="SAT",$A$31="SUN")</formula>
    </cfRule>
  </conditionalFormatting>
  <conditionalFormatting sqref="A32:A33">
    <cfRule type="expression" dxfId="24" priority="19">
      <formula>OR($A$33="SAT",$A$33="SUN")</formula>
    </cfRule>
  </conditionalFormatting>
  <conditionalFormatting sqref="A34:A35">
    <cfRule type="expression" dxfId="23" priority="18">
      <formula>OR($A$35="SAT",$A$35="SUN")</formula>
    </cfRule>
  </conditionalFormatting>
  <conditionalFormatting sqref="A36 A36:E37">
    <cfRule type="expression" dxfId="22" priority="41">
      <formula>$A$36="XXXX"</formula>
    </cfRule>
  </conditionalFormatting>
  <conditionalFormatting sqref="A36:A37">
    <cfRule type="expression" dxfId="21" priority="17">
      <formula>OR($A$37="SAT",$A$37="SUN")</formula>
    </cfRule>
  </conditionalFormatting>
  <conditionalFormatting sqref="A38:A39">
    <cfRule type="expression" dxfId="20" priority="16">
      <formula>OR($A$39="SAT",$A$39="SUN")</formula>
    </cfRule>
  </conditionalFormatting>
  <conditionalFormatting sqref="A34:E35">
    <cfRule type="expression" dxfId="19" priority="42">
      <formula>$A$34="XXXX"</formula>
    </cfRule>
  </conditionalFormatting>
  <conditionalFormatting sqref="A38:E39">
    <cfRule type="expression" dxfId="18" priority="40">
      <formula>$A$38="XXXX"</formula>
    </cfRule>
  </conditionalFormatting>
  <conditionalFormatting sqref="B35:E39">
    <cfRule type="expression" dxfId="17" priority="35">
      <formula>$A$34="XXXX"</formula>
    </cfRule>
  </conditionalFormatting>
  <conditionalFormatting sqref="F8:G39">
    <cfRule type="cellIs" dxfId="16" priority="39" operator="greaterThan">
      <formula>6</formula>
    </cfRule>
  </conditionalFormatting>
  <conditionalFormatting sqref="H8:H9">
    <cfRule type="expression" dxfId="15" priority="15">
      <formula>OR($H$9="SAT",$H$9="SUN")</formula>
    </cfRule>
  </conditionalFormatting>
  <conditionalFormatting sqref="H10:H11">
    <cfRule type="expression" dxfId="14" priority="14">
      <formula>OR($H$11="SAT",$H$11="SUN")</formula>
    </cfRule>
  </conditionalFormatting>
  <conditionalFormatting sqref="H12:H13">
    <cfRule type="expression" dxfId="13" priority="13">
      <formula>OR($H$13="SAT",$H$13="SUN")</formula>
    </cfRule>
  </conditionalFormatting>
  <conditionalFormatting sqref="H14:H15">
    <cfRule type="expression" dxfId="12" priority="12">
      <formula>OR($H$15="SAT",$H$15="SUN")</formula>
    </cfRule>
  </conditionalFormatting>
  <conditionalFormatting sqref="H16:H17">
    <cfRule type="expression" dxfId="11" priority="11">
      <formula>OR($H$17="SAT",$H$17="SUN")</formula>
    </cfRule>
  </conditionalFormatting>
  <conditionalFormatting sqref="H18:H19">
    <cfRule type="expression" dxfId="10" priority="10">
      <formula>OR($H$19="SAT",$H$19="SUN")</formula>
    </cfRule>
  </conditionalFormatting>
  <conditionalFormatting sqref="H20:H21">
    <cfRule type="expression" dxfId="9" priority="9">
      <formula>OR($H$21="SAT",$H$21="SUN")</formula>
    </cfRule>
  </conditionalFormatting>
  <conditionalFormatting sqref="H22:H23">
    <cfRule type="expression" dxfId="8" priority="8">
      <formula>OR($H$23="SAT",$H$23="SUN")</formula>
    </cfRule>
  </conditionalFormatting>
  <conditionalFormatting sqref="H24:H25">
    <cfRule type="expression" dxfId="7" priority="7">
      <formula>OR($H$25="SAT",$H$25="SUN")</formula>
    </cfRule>
  </conditionalFormatting>
  <conditionalFormatting sqref="H26:H27">
    <cfRule type="expression" dxfId="6" priority="6">
      <formula>OR($H$27="SAT",$H$27="SUN")</formula>
    </cfRule>
  </conditionalFormatting>
  <conditionalFormatting sqref="H28:H29">
    <cfRule type="expression" dxfId="5" priority="5">
      <formula>OR($H$29="SAT",$H$29="SUN")</formula>
    </cfRule>
  </conditionalFormatting>
  <conditionalFormatting sqref="H30:H31">
    <cfRule type="expression" dxfId="4" priority="4">
      <formula>OR($H$31="SAT",$H$31="SUN")</formula>
    </cfRule>
  </conditionalFormatting>
  <conditionalFormatting sqref="H32:H33">
    <cfRule type="expression" dxfId="3" priority="3">
      <formula>OR($H$33="SAT",$H$33="SUN")</formula>
    </cfRule>
  </conditionalFormatting>
  <conditionalFormatting sqref="H34:H35">
    <cfRule type="expression" dxfId="2" priority="2">
      <formula>OR($H$35="SAT",$H$35="SUN")</formula>
    </cfRule>
  </conditionalFormatting>
  <conditionalFormatting sqref="H36:H37">
    <cfRule type="expression" dxfId="1" priority="1">
      <formula>OR($H$37="SAT",$H$37="SUN")</formula>
    </cfRule>
  </conditionalFormatting>
  <conditionalFormatting sqref="M8:M37">
    <cfRule type="cellIs" dxfId="0" priority="47" operator="greaterThan">
      <formula>6</formula>
    </cfRule>
  </conditionalFormatting>
  <dataValidations count="2">
    <dataValidation type="list" allowBlank="1" showInputMessage="1" showErrorMessage="1" error="Select the month(s) from the drop-down list." prompt="Select the month(s) for the period worked." sqref="J4" xr:uid="{00000000-0002-0000-0000-000000000000}">
      <formula1>$B$62:$B$73</formula1>
    </dataValidation>
    <dataValidation type="list" allowBlank="1" showInputMessage="1" showErrorMessage="1" error="Select the year from the drop-down list." prompt="Select the year." sqref="M4" xr:uid="{00000000-0002-0000-0000-000001000000}">
      <formula1>$D$66:$D$71</formula1>
    </dataValidation>
  </dataValidations>
  <pageMargins left="0.7" right="0.7" top="0.5" bottom="0" header="1.55" footer="0.3"/>
  <pageSetup orientation="portrait" r:id="rId1"/>
  <headerFooter>
    <oddFooter>&amp;LRevised: 10/17/23</oddFooter>
  </headerFooter>
  <ignoredErrors>
    <ignoredError sqref="A11 A13 A15 A17 A19 A21 A23 A25 A27 A29 A31 H11 H13 H15 H17 H19 H21 H23 H25 H27 H29 H31 H33 H3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069f36d3-ed4a-4ba3-8e06-7199653cf956">Timesheets</Doc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2E3FCC79393448E0F1A53129B5AD0" ma:contentTypeVersion="2" ma:contentTypeDescription="Create a new document." ma:contentTypeScope="" ma:versionID="705302ea8be2a9051b1a5f8dbf9ea492">
  <xsd:schema xmlns:xsd="http://www.w3.org/2001/XMLSchema" xmlns:xs="http://www.w3.org/2001/XMLSchema" xmlns:p="http://schemas.microsoft.com/office/2006/metadata/properties" xmlns:ns2="069f36d3-ed4a-4ba3-8e06-7199653cf956" targetNamespace="http://schemas.microsoft.com/office/2006/metadata/properties" ma:root="true" ma:fieldsID="dd6e3669deb97dd4d9e136d4d2b11a5e" ns2:_="">
    <xsd:import namespace="069f36d3-ed4a-4ba3-8e06-7199653cf956"/>
    <xsd:element name="properties">
      <xsd:complexType>
        <xsd:sequence>
          <xsd:element name="documentManagement">
            <xsd:complexType>
              <xsd:all>
                <xsd:element ref="ns2: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f36d3-ed4a-4ba3-8e06-7199653cf956" elementFormDefault="qualified">
    <xsd:import namespace="http://schemas.microsoft.com/office/2006/documentManagement/types"/>
    <xsd:import namespace="http://schemas.microsoft.com/office/infopath/2007/PartnerControls"/>
    <xsd:element name="DocType" ma:index="8" nillable="true" ma:displayName="DocType" ma:format="Dropdown" ma:internalName="DocType">
      <xsd:simpleType>
        <xsd:restriction base="dms:Choice">
          <xsd:enumeration value="Payroll Deadline Calendar"/>
          <xsd:enumeration value="Timesheets"/>
          <xsd:enumeration value="Self Service Banner - Paystubs and WTE"/>
          <xsd:enumeration value="Salary Reduction Forms"/>
          <xsd:enumeration value="Foundation Deduction Form"/>
          <xsd:enumeration value="Federal and State Withholding and W-2 Information"/>
          <xsd:enumeration value="Direct Deposit Authorization Agreement"/>
          <xsd:enumeration value="Additional Informa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FC2EA-E413-4E66-9061-0E46888ED201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069f36d3-ed4a-4ba3-8e06-7199653cf956"/>
  </ds:schemaRefs>
</ds:datastoreItem>
</file>

<file path=customXml/itemProps2.xml><?xml version="1.0" encoding="utf-8"?>
<ds:datastoreItem xmlns:ds="http://schemas.openxmlformats.org/officeDocument/2006/customXml" ds:itemID="{7469CBCA-F7A4-4A1A-AF76-76800FEBC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f36d3-ed4a-4ba3-8e06-7199653cf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8DC85E-7A34-49B3-8384-7927461754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West Valley Mission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 support</dc:creator>
  <cp:lastModifiedBy>Betty Pap</cp:lastModifiedBy>
  <cp:lastPrinted>2023-11-22T06:21:48Z</cp:lastPrinted>
  <dcterms:created xsi:type="dcterms:W3CDTF">2017-11-30T16:13:26Z</dcterms:created>
  <dcterms:modified xsi:type="dcterms:W3CDTF">2023-11-22T06:22:39Z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0x010100AA72E3FCC79393448E0F1A53129B5AD0</vt:lpwstr>
  </property>
</Properties>
</file>